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9270" activeTab="0"/>
  </bookViews>
  <sheets>
    <sheet name="Amortización anticipada a TF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<sst xmlns="http://schemas.openxmlformats.org/spreadsheetml/2006/main" count="15" uniqueCount="15">
  <si>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Prétamos a tipo fijo con amortización anticipada a igual plazo</t>
  </si>
  <si>
    <t>Principal</t>
  </si>
  <si>
    <t>Años</t>
  </si>
  <si>
    <t>Trimestres</t>
  </si>
  <si>
    <t>TIN</t>
  </si>
  <si>
    <t>i4</t>
  </si>
  <si>
    <t>i</t>
  </si>
  <si>
    <t>www.losprestamospersonales.com.mx</t>
  </si>
  <si>
    <t>Trimestre</t>
  </si>
  <si>
    <t>Trimestralidad</t>
  </si>
  <si>
    <t>Intereses</t>
  </si>
  <si>
    <t>Amortización</t>
  </si>
  <si>
    <t>Capital Vivo</t>
  </si>
  <si>
    <t>Capital Amortizado</t>
  </si>
  <si>
    <t>Amortización Anticipada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</si>
</sst>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&quot;€&quot;_-;\-* #,##0\ &quot;€&quot;_-;_-* &quot;-&quot;??\ &quot;€&quot;_-;_-@_-"/>
    <numFmt numFmtId="166" formatCode="0.0000%"/>
    <numFmt numFmtId="167" formatCode="#,##0.00_ ;[Red]\-#,##0.00\ "/>
    <numFmt numFmtId="168" formatCode="#,##0_ ;[Red]\-#,##0\ "/>
    <numFmt numFmtId="169" formatCode="[$$-80A]#,##0.00"/>
  </numFmts>
  <fonts count="6">
    <font>
      <sz val="10"/>
      <name val="Arial"/>
      <family val="0"/>
    </font>
    <font>
      <b/>
      <i/>
      <sz val="17"/>
      <color indexed="9"/>
      <name val="Cambria"/>
      <family val="1"/>
    </font>
    <font>
      <b/>
      <sz val="10"/>
      <color indexed="9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3" fillId="0" borderId="0" xfId="16" applyFont="1" applyAlignment="1">
      <alignment/>
    </xf>
    <xf numFmtId="9" fontId="0" fillId="0" borderId="7" xfId="0" applyNumberFormat="1" applyBorder="1" applyAlignment="1">
      <alignment/>
    </xf>
    <xf numFmtId="10" fontId="0" fillId="0" borderId="7" xfId="21" applyNumberFormat="1" applyFont="1" applyBorder="1" applyAlignment="1">
      <alignment/>
    </xf>
    <xf numFmtId="166" fontId="0" fillId="0" borderId="7" xfId="21" applyNumberFormat="1" applyFont="1" applyBorder="1" applyAlignment="1">
      <alignment/>
    </xf>
    <xf numFmtId="0" fontId="0" fillId="0" borderId="8" xfId="0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10" xfId="0" applyBorder="1" applyAlignment="1">
      <alignment horizontal="center"/>
    </xf>
    <xf numFmtId="169" fontId="0" fillId="0" borderId="8" xfId="0" applyNumberFormat="1" applyBorder="1" applyAlignment="1">
      <alignment/>
    </xf>
    <xf numFmtId="169" fontId="0" fillId="0" borderId="8" xfId="15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0" fillId="3" borderId="8" xfId="0" applyNumberFormat="1" applyFill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0" xfId="15" applyNumberFormat="1" applyFon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7" xfId="0" applyNumberFormat="1" applyBorder="1" applyAlignment="1">
      <alignment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strike val="0"/>
        <color rgb="FFFFCC00"/>
      </font>
      <fill>
        <patternFill>
          <bgColor rgb="FF3333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981075</xdr:colOff>
      <xdr:row>4</xdr:row>
      <xdr:rowOff>114300</xdr:rowOff>
    </xdr:from>
    <xdr:to>
      <xdr:col>7</xdr:col>
      <xdr:colOff>1524000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80962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sprestamospersonales.com.mx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workbookViewId="0" topLeftCell="A1">
      <selection activeCell="G20" sqref="G20"/>
    </sheetView>
  </sheetViews>
  <sheetFormatPr defaultColWidth="11.421875" defaultRowHeight="12.75"/>
  <cols>
    <col min="3" max="3" width="14.140625" style="0" bestFit="1" customWidth="1"/>
    <col min="4" max="4" width="10.140625" style="0" customWidth="1"/>
    <col min="5" max="5" width="13.00390625" style="0" bestFit="1" customWidth="1"/>
    <col min="6" max="6" width="12.00390625" style="0" bestFit="1" customWidth="1"/>
    <col min="7" max="7" width="18.8515625" style="0" customWidth="1"/>
    <col min="8" max="8" width="23.57421875" style="0" bestFit="1" customWidth="1"/>
  </cols>
  <sheetData>
    <row r="1" ht="6.75" customHeight="1" thickBot="1"/>
    <row r="2" spans="2:8" ht="12.75">
      <c r="B2" s="1" t="s">
        <v>0</v>
      </c>
      <c r="C2" s="2"/>
      <c r="D2" s="2"/>
      <c r="E2" s="2"/>
      <c r="F2" s="2"/>
      <c r="G2" s="2"/>
      <c r="H2" s="3"/>
    </row>
    <row r="3" spans="2:8" ht="21.75" customHeight="1" thickBot="1">
      <c r="B3" s="4"/>
      <c r="C3" s="5"/>
      <c r="D3" s="5"/>
      <c r="E3" s="5"/>
      <c r="F3" s="5"/>
      <c r="G3" s="5"/>
      <c r="H3" s="6"/>
    </row>
    <row r="4" ht="13.5" thickBot="1"/>
    <row r="5" spans="2:3" ht="13.5" thickBot="1">
      <c r="B5" s="7" t="s">
        <v>1</v>
      </c>
      <c r="C5" s="24">
        <v>500000</v>
      </c>
    </row>
    <row r="6" spans="2:3" ht="13.5" thickBot="1">
      <c r="B6" s="7" t="s">
        <v>2</v>
      </c>
      <c r="C6" s="8">
        <v>5</v>
      </c>
    </row>
    <row r="7" spans="2:5" ht="16.5" thickBot="1">
      <c r="B7" s="7" t="s">
        <v>3</v>
      </c>
      <c r="C7" s="8">
        <f>+C6*4</f>
        <v>20</v>
      </c>
      <c r="E7" s="9"/>
    </row>
    <row r="8" spans="2:3" ht="13.5" thickBot="1">
      <c r="B8" s="7" t="s">
        <v>4</v>
      </c>
      <c r="C8" s="10">
        <v>0.06</v>
      </c>
    </row>
    <row r="9" spans="2:3" ht="13.5" thickBot="1">
      <c r="B9" s="7" t="s">
        <v>5</v>
      </c>
      <c r="C9" s="11">
        <f>C8*90/360</f>
        <v>0.014999999999999998</v>
      </c>
    </row>
    <row r="10" spans="2:7" ht="16.5" thickBot="1">
      <c r="B10" s="7" t="s">
        <v>6</v>
      </c>
      <c r="C10" s="12">
        <f>+(1+C9)^4-1</f>
        <v>0.06136355062499943</v>
      </c>
      <c r="E10" s="9"/>
      <c r="G10" s="9" t="s">
        <v>7</v>
      </c>
    </row>
    <row r="11" ht="13.5" thickBot="1"/>
    <row r="12" spans="2:8" ht="13.5" thickBot="1"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</row>
    <row r="13" spans="2:8" ht="12.75">
      <c r="B13" s="13">
        <v>0</v>
      </c>
      <c r="C13" s="14"/>
      <c r="D13" s="14"/>
      <c r="E13" s="14"/>
      <c r="F13" s="17">
        <f>+C5</f>
        <v>500000</v>
      </c>
      <c r="G13" s="15"/>
      <c r="H13" s="17"/>
    </row>
    <row r="14" spans="2:8" ht="12.75">
      <c r="B14" s="13">
        <v>1</v>
      </c>
      <c r="C14" s="17">
        <f>+PMT($C$9,$C$7-B13,-F13)+H14</f>
        <v>29122.867937233383</v>
      </c>
      <c r="D14" s="18">
        <f aca="true" t="shared" si="0" ref="D14:D33">+$C$9*F13</f>
        <v>7499.999999999999</v>
      </c>
      <c r="E14" s="17">
        <f>+C14-D14</f>
        <v>21622.867937233383</v>
      </c>
      <c r="F14" s="17">
        <f>+F13-E14</f>
        <v>478377.13206276664</v>
      </c>
      <c r="G14" s="19">
        <f>+G13+E14</f>
        <v>21622.867937233383</v>
      </c>
      <c r="H14" s="17"/>
    </row>
    <row r="15" spans="2:8" ht="12.75">
      <c r="B15" s="13">
        <v>2</v>
      </c>
      <c r="C15" s="17">
        <f aca="true" t="shared" si="1" ref="C15:C33">+PMT($C$9,$C$7-B14,-F14)+H15</f>
        <v>29122.867937233357</v>
      </c>
      <c r="D15" s="18">
        <f t="shared" si="0"/>
        <v>7175.656980941499</v>
      </c>
      <c r="E15" s="17">
        <f aca="true" t="shared" si="2" ref="E15:E33">+C15-D15</f>
        <v>21947.21095629186</v>
      </c>
      <c r="F15" s="17">
        <f aca="true" t="shared" si="3" ref="F15:F33">+F14-E15</f>
        <v>456429.92110647477</v>
      </c>
      <c r="G15" s="19">
        <f aca="true" t="shared" si="4" ref="G15:G33">+G14+E15</f>
        <v>43570.07889352524</v>
      </c>
      <c r="H15" s="17"/>
    </row>
    <row r="16" spans="2:8" ht="12.75">
      <c r="B16" s="13">
        <v>3</v>
      </c>
      <c r="C16" s="20">
        <f t="shared" si="1"/>
        <v>59122.86793723334</v>
      </c>
      <c r="D16" s="18">
        <f t="shared" si="0"/>
        <v>6846.448816597121</v>
      </c>
      <c r="E16" s="17">
        <f t="shared" si="2"/>
        <v>52276.41912063622</v>
      </c>
      <c r="F16" s="17">
        <f t="shared" si="3"/>
        <v>404153.5019858385</v>
      </c>
      <c r="G16" s="19">
        <f t="shared" si="4"/>
        <v>95846.49801416147</v>
      </c>
      <c r="H16" s="17">
        <v>30000</v>
      </c>
    </row>
    <row r="17" spans="2:8" ht="12.75">
      <c r="B17" s="13">
        <v>4</v>
      </c>
      <c r="C17" s="17">
        <f t="shared" si="1"/>
        <v>27110.478231470934</v>
      </c>
      <c r="D17" s="18">
        <f t="shared" si="0"/>
        <v>6062.3025297875765</v>
      </c>
      <c r="E17" s="17">
        <f t="shared" si="2"/>
        <v>21048.175701683358</v>
      </c>
      <c r="F17" s="17">
        <f t="shared" si="3"/>
        <v>383105.32628415513</v>
      </c>
      <c r="G17" s="19">
        <f t="shared" si="4"/>
        <v>116894.67371584482</v>
      </c>
      <c r="H17" s="17"/>
    </row>
    <row r="18" spans="2:8" ht="12.75">
      <c r="B18" s="13">
        <v>5</v>
      </c>
      <c r="C18" s="17">
        <f t="shared" si="1"/>
        <v>27110.478231470915</v>
      </c>
      <c r="D18" s="18">
        <f t="shared" si="0"/>
        <v>5746.579894262326</v>
      </c>
      <c r="E18" s="17">
        <f t="shared" si="2"/>
        <v>21363.89833720859</v>
      </c>
      <c r="F18" s="17">
        <f t="shared" si="3"/>
        <v>361741.4279469465</v>
      </c>
      <c r="G18" s="19">
        <f t="shared" si="4"/>
        <v>138258.57205305342</v>
      </c>
      <c r="H18" s="17"/>
    </row>
    <row r="19" spans="2:8" ht="12.75">
      <c r="B19" s="13">
        <v>6</v>
      </c>
      <c r="C19" s="17">
        <f t="shared" si="1"/>
        <v>27110.478231470897</v>
      </c>
      <c r="D19" s="18">
        <f t="shared" si="0"/>
        <v>5426.121419204197</v>
      </c>
      <c r="E19" s="17">
        <f t="shared" si="2"/>
        <v>21684.3568122667</v>
      </c>
      <c r="F19" s="17">
        <f t="shared" si="3"/>
        <v>340057.07113467983</v>
      </c>
      <c r="G19" s="19">
        <f t="shared" si="4"/>
        <v>159942.9288653201</v>
      </c>
      <c r="H19" s="17"/>
    </row>
    <row r="20" spans="2:8" ht="12.75">
      <c r="B20" s="13">
        <v>7</v>
      </c>
      <c r="C20" s="17">
        <f t="shared" si="1"/>
        <v>27110.478231470886</v>
      </c>
      <c r="D20" s="18">
        <f t="shared" si="0"/>
        <v>5100.856067020197</v>
      </c>
      <c r="E20" s="17">
        <f t="shared" si="2"/>
        <v>22009.622164450688</v>
      </c>
      <c r="F20" s="17">
        <f t="shared" si="3"/>
        <v>318047.44897022913</v>
      </c>
      <c r="G20" s="19">
        <f t="shared" si="4"/>
        <v>181952.5510297708</v>
      </c>
      <c r="H20" s="17"/>
    </row>
    <row r="21" spans="2:8" ht="12.75">
      <c r="B21" s="13">
        <v>8</v>
      </c>
      <c r="C21" s="17">
        <f t="shared" si="1"/>
        <v>27110.478231470854</v>
      </c>
      <c r="D21" s="18">
        <f t="shared" si="0"/>
        <v>4770.711734553436</v>
      </c>
      <c r="E21" s="17">
        <f t="shared" si="2"/>
        <v>22339.76649691742</v>
      </c>
      <c r="F21" s="17">
        <f t="shared" si="3"/>
        <v>295707.6824733117</v>
      </c>
      <c r="G21" s="19">
        <f t="shared" si="4"/>
        <v>204292.31752668822</v>
      </c>
      <c r="H21" s="17"/>
    </row>
    <row r="22" spans="2:8" ht="12.75">
      <c r="B22" s="13">
        <v>9</v>
      </c>
      <c r="C22" s="17">
        <f t="shared" si="1"/>
        <v>27110.478231470846</v>
      </c>
      <c r="D22" s="18">
        <f t="shared" si="0"/>
        <v>4435.615237099675</v>
      </c>
      <c r="E22" s="17">
        <f t="shared" si="2"/>
        <v>22674.86299437117</v>
      </c>
      <c r="F22" s="17">
        <f t="shared" si="3"/>
        <v>273032.81947894057</v>
      </c>
      <c r="G22" s="19">
        <f t="shared" si="4"/>
        <v>226967.18052105937</v>
      </c>
      <c r="H22" s="17"/>
    </row>
    <row r="23" spans="2:8" ht="12.75">
      <c r="B23" s="13">
        <v>10</v>
      </c>
      <c r="C23" s="17">
        <f t="shared" si="1"/>
        <v>227110.4782314708</v>
      </c>
      <c r="D23" s="18">
        <f t="shared" si="0"/>
        <v>4095.492292184108</v>
      </c>
      <c r="E23" s="17">
        <f t="shared" si="2"/>
        <v>223014.98593928668</v>
      </c>
      <c r="F23" s="17">
        <f t="shared" si="3"/>
        <v>50017.83353965389</v>
      </c>
      <c r="G23" s="19">
        <f t="shared" si="4"/>
        <v>449982.1664603461</v>
      </c>
      <c r="H23" s="17">
        <v>200000</v>
      </c>
    </row>
    <row r="24" spans="2:8" ht="12.75">
      <c r="B24" s="13">
        <v>11</v>
      </c>
      <c r="C24" s="17">
        <f t="shared" si="1"/>
        <v>5423.642658462793</v>
      </c>
      <c r="D24" s="18">
        <f t="shared" si="0"/>
        <v>750.2675030948083</v>
      </c>
      <c r="E24" s="17">
        <f t="shared" si="2"/>
        <v>4673.375155367985</v>
      </c>
      <c r="F24" s="17">
        <f t="shared" si="3"/>
        <v>45344.45838428591</v>
      </c>
      <c r="G24" s="19">
        <f t="shared" si="4"/>
        <v>454655.5416157141</v>
      </c>
      <c r="H24" s="17"/>
    </row>
    <row r="25" spans="2:8" ht="12.75">
      <c r="B25" s="13">
        <v>12</v>
      </c>
      <c r="C25" s="17">
        <f t="shared" si="1"/>
        <v>5423.642658462791</v>
      </c>
      <c r="D25" s="18">
        <f t="shared" si="0"/>
        <v>680.1668757642885</v>
      </c>
      <c r="E25" s="17">
        <f t="shared" si="2"/>
        <v>4743.475782698502</v>
      </c>
      <c r="F25" s="17">
        <f t="shared" si="3"/>
        <v>40600.982601587406</v>
      </c>
      <c r="G25" s="19">
        <f t="shared" si="4"/>
        <v>459399.0173984126</v>
      </c>
      <c r="H25" s="17"/>
    </row>
    <row r="26" spans="2:8" ht="12.75">
      <c r="B26" s="13">
        <v>13</v>
      </c>
      <c r="C26" s="17">
        <f t="shared" si="1"/>
        <v>5423.642658462785</v>
      </c>
      <c r="D26" s="18">
        <f t="shared" si="0"/>
        <v>609.014739023811</v>
      </c>
      <c r="E26" s="17">
        <f t="shared" si="2"/>
        <v>4814.6279194389745</v>
      </c>
      <c r="F26" s="17">
        <f t="shared" si="3"/>
        <v>35786.354682148434</v>
      </c>
      <c r="G26" s="19">
        <f t="shared" si="4"/>
        <v>464213.64531785157</v>
      </c>
      <c r="H26" s="17"/>
    </row>
    <row r="27" spans="2:8" ht="12.75">
      <c r="B27" s="13">
        <v>14</v>
      </c>
      <c r="C27" s="17">
        <f t="shared" si="1"/>
        <v>5423.642658462782</v>
      </c>
      <c r="D27" s="18">
        <f t="shared" si="0"/>
        <v>536.7953202322265</v>
      </c>
      <c r="E27" s="17">
        <f t="shared" si="2"/>
        <v>4886.847338230555</v>
      </c>
      <c r="F27" s="17">
        <f t="shared" si="3"/>
        <v>30899.50734391788</v>
      </c>
      <c r="G27" s="19">
        <f t="shared" si="4"/>
        <v>469100.49265608215</v>
      </c>
      <c r="H27" s="17"/>
    </row>
    <row r="28" spans="2:8" ht="12.75">
      <c r="B28" s="13">
        <v>15</v>
      </c>
      <c r="C28" s="17">
        <f t="shared" si="1"/>
        <v>5423.642658462773</v>
      </c>
      <c r="D28" s="18">
        <f t="shared" si="0"/>
        <v>463.4926101587682</v>
      </c>
      <c r="E28" s="17">
        <f t="shared" si="2"/>
        <v>4960.150048304005</v>
      </c>
      <c r="F28" s="17">
        <f t="shared" si="3"/>
        <v>25939.357295613874</v>
      </c>
      <c r="G28" s="19">
        <f t="shared" si="4"/>
        <v>474060.64270438615</v>
      </c>
      <c r="H28" s="17"/>
    </row>
    <row r="29" spans="2:8" ht="12.75">
      <c r="B29" s="13">
        <v>16</v>
      </c>
      <c r="C29" s="17">
        <f t="shared" si="1"/>
        <v>5423.642658462759</v>
      </c>
      <c r="D29" s="18">
        <f t="shared" si="0"/>
        <v>389.09035943420804</v>
      </c>
      <c r="E29" s="17">
        <f t="shared" si="2"/>
        <v>5034.552299028551</v>
      </c>
      <c r="F29" s="17">
        <f t="shared" si="3"/>
        <v>20904.804996585324</v>
      </c>
      <c r="G29" s="19">
        <f t="shared" si="4"/>
        <v>479095.1950034147</v>
      </c>
      <c r="H29" s="17"/>
    </row>
    <row r="30" spans="2:8" ht="12.75">
      <c r="B30" s="13">
        <v>17</v>
      </c>
      <c r="C30" s="17">
        <f t="shared" si="1"/>
        <v>5423.642658462749</v>
      </c>
      <c r="D30" s="18">
        <f t="shared" si="0"/>
        <v>313.5720749487798</v>
      </c>
      <c r="E30" s="17">
        <f t="shared" si="2"/>
        <v>5110.070583513969</v>
      </c>
      <c r="F30" s="17">
        <f t="shared" si="3"/>
        <v>15794.734413071355</v>
      </c>
      <c r="G30" s="19">
        <f t="shared" si="4"/>
        <v>484205.2655869287</v>
      </c>
      <c r="H30" s="17"/>
    </row>
    <row r="31" spans="2:8" ht="12.75">
      <c r="B31" s="13">
        <v>18</v>
      </c>
      <c r="C31" s="17">
        <f t="shared" si="1"/>
        <v>5423.64265846273</v>
      </c>
      <c r="D31" s="18">
        <f t="shared" si="0"/>
        <v>236.9210161960703</v>
      </c>
      <c r="E31" s="17">
        <f t="shared" si="2"/>
        <v>5186.72164226666</v>
      </c>
      <c r="F31" s="17">
        <f t="shared" si="3"/>
        <v>10608.012770804697</v>
      </c>
      <c r="G31" s="19">
        <f t="shared" si="4"/>
        <v>489391.98722919537</v>
      </c>
      <c r="H31" s="17"/>
    </row>
    <row r="32" spans="2:8" ht="12.75">
      <c r="B32" s="13">
        <v>19</v>
      </c>
      <c r="C32" s="17">
        <f t="shared" si="1"/>
        <v>5423.642658462712</v>
      </c>
      <c r="D32" s="18">
        <f t="shared" si="0"/>
        <v>159.12019156207043</v>
      </c>
      <c r="E32" s="17">
        <f t="shared" si="2"/>
        <v>5264.522466900641</v>
      </c>
      <c r="F32" s="17">
        <f t="shared" si="3"/>
        <v>5343.4903039040555</v>
      </c>
      <c r="G32" s="19">
        <f t="shared" si="4"/>
        <v>494656.509696096</v>
      </c>
      <c r="H32" s="17"/>
    </row>
    <row r="33" spans="2:8" ht="13.5" thickBot="1">
      <c r="B33" s="16">
        <v>20</v>
      </c>
      <c r="C33" s="21">
        <f t="shared" si="1"/>
        <v>5423.642658462651</v>
      </c>
      <c r="D33" s="22">
        <f t="shared" si="0"/>
        <v>80.15235455856082</v>
      </c>
      <c r="E33" s="21">
        <f t="shared" si="2"/>
        <v>5343.49030390409</v>
      </c>
      <c r="F33" s="21">
        <f t="shared" si="3"/>
        <v>-3.456079866737127E-11</v>
      </c>
      <c r="G33" s="23">
        <f t="shared" si="4"/>
        <v>500000.0000000001</v>
      </c>
      <c r="H33" s="21"/>
    </row>
  </sheetData>
  <mergeCells count="1">
    <mergeCell ref="B2:H3"/>
  </mergeCells>
  <conditionalFormatting sqref="C14:C33">
    <cfRule type="expression" priority="1" dxfId="0" stopIfTrue="1">
      <formula>H14&lt;&gt;0</formula>
    </cfRule>
  </conditionalFormatting>
  <hyperlinks>
    <hyperlink ref="G10" r:id="rId1" display="www.losprestamospersonales.com.mx"/>
  </hyperlinks>
  <printOptions/>
  <pageMargins left="0.75" right="0.75" top="1" bottom="1" header="0" footer="0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2012-09-04T19:10:42Z</dcterms:created>
  <dcterms:modified xsi:type="dcterms:W3CDTF">2012-09-04T20:11:02Z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