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Calculadora de préstamos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'Calculadora de préstamos'!$C$1:$J$375</definedName>
    <definedName name="Header_Row">ROW('Calculadora de préstamos'!$15:$15)</definedName>
    <definedName name="Header_Row_Back">ROW('Calculadora de préstamos'!$15:$15)</definedName>
    <definedName name="Interest">-IPMT(Interest_Rate/12,Payment_Number,Number_of_Payments,Loan_Amount)</definedName>
    <definedName name="Interest_Rate">'Calculadora de préstamos'!$G$5</definedName>
    <definedName name="Last_Row">IF(Values_Entered,Header_Row+Number_of_Payments,Header_Row)</definedName>
    <definedName name="Loan_Amount">'Calculadora de préstamos'!$G$4</definedName>
    <definedName name="Loan_Not_Paid">IF(Payment_Number&lt;=Number_of_Payments,1,0)</definedName>
    <definedName name="Loan_Start">'Calculadora de préstamos'!$G$7</definedName>
    <definedName name="Loan_Years">'Calculadora de préstamos'!$G$6</definedName>
    <definedName name="Monthly_Payment">-PMT(Interest_Rate/12,Number_of_Payments,Loan_Amount)</definedName>
    <definedName name="Number_of_Payments">'Calculadora de préstamos'!$G$10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'Calculadora de préstamos'!$15:$15</definedName>
    <definedName name="Total_Cost">'Calculadora de préstamos'!$G$12</definedName>
    <definedName name="Total_Interest">'Calculadora de préstamos'!$G$11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<sst xmlns="http://schemas.openxmlformats.org/spreadsheetml/2006/main" count="18" uniqueCount="18">
  <si>
    <t>Calculadora simple de préstamos</t>
  </si>
  <si>
    <t>Escriba los valores</t>
  </si>
  <si>
    <t>Importe del préstamo</t>
  </si>
  <si>
    <t>Interés anual</t>
  </si>
  <si>
    <t>Período del préstamo en años</t>
  </si>
  <si>
    <t>Fecha inicial del préstamo</t>
  </si>
  <si>
    <t>Pago mensual</t>
  </si>
  <si>
    <t>Número de pagos</t>
  </si>
  <si>
    <t>Interés total</t>
  </si>
  <si>
    <t>Costo total del préstamo</t>
  </si>
  <si>
    <t>Nº</t>
  </si>
  <si>
    <t>Fecha de pago</t>
  </si>
  <si>
    <t>Saldo inicial</t>
  </si>
  <si>
    <t>Pago</t>
  </si>
  <si>
    <t>Capital</t>
  </si>
  <si>
    <t>Interés</t>
  </si>
  <si>
    <t>Saldo final</t>
  </si>
  <si>
    <t>www.LosPrestamosPersonales.com.mx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</si>
</sst>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\Fe\ch\a\ \c\o\r\t\a"/>
    <numFmt numFmtId="166" formatCode="dd/mm/yyyy;@"/>
    <numFmt numFmtId="167" formatCode="_(&quot;€&quot;* #,##0.00_);_(&quot;€&quot;* \(#,##0.00\);_(&quot;€&quot;* &quot;-&quot;??_);_(@_)"/>
    <numFmt numFmtId="168" formatCode="[$$-80A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14" fillId="10" borderId="0" applyNumberFormat="0" applyBorder="0" applyAlignment="0" applyProtection="0"/>
    <xf numFmtId="0" fontId="19" fillId="2" borderId="1" applyNumberFormat="0" applyAlignment="0" applyProtection="0"/>
    <xf numFmtId="0" fontId="21" fillId="11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17" fillId="3" borderId="1" applyNumberFormat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2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" fontId="6" fillId="2" borderId="1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 indent="1"/>
    </xf>
    <xf numFmtId="0" fontId="6" fillId="0" borderId="10" xfId="0" applyFont="1" applyBorder="1" applyAlignment="1">
      <alignment horizontal="right" wrapText="1" indent="2"/>
    </xf>
    <xf numFmtId="1" fontId="6" fillId="0" borderId="0" xfId="0" applyNumberFormat="1" applyFont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6" fontId="6" fillId="0" borderId="11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14" fontId="6" fillId="0" borderId="14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15" xfId="0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167" fontId="6" fillId="0" borderId="16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/>
    </xf>
    <xf numFmtId="168" fontId="6" fillId="0" borderId="17" xfId="0" applyNumberFormat="1" applyFont="1" applyBorder="1" applyAlignment="1">
      <alignment horizontal="right"/>
    </xf>
    <xf numFmtId="168" fontId="6" fillId="2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 indent="2"/>
    </xf>
    <xf numFmtId="168" fontId="6" fillId="0" borderId="0" xfId="0" applyNumberFormat="1" applyFont="1" applyBorder="1" applyAlignment="1">
      <alignment horizontal="right"/>
    </xf>
    <xf numFmtId="0" fontId="27" fillId="0" borderId="0" xfId="45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1</xdr:row>
      <xdr:rowOff>76200</xdr:rowOff>
    </xdr:from>
    <xdr:to>
      <xdr:col>9</xdr:col>
      <xdr:colOff>876300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000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prestamospersonale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8"/>
  <sheetViews>
    <sheetView showGridLines="0" tabSelected="1" zoomScalePageLayoutView="0" workbookViewId="0" topLeftCell="A1">
      <pane ySplit="15" topLeftCell="BM16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9.140625" style="41" customWidth="1"/>
    <col min="2" max="2" width="5.7109375" style="41" customWidth="1"/>
    <col min="3" max="3" width="3.7109375" style="1" customWidth="1"/>
    <col min="4" max="4" width="4.140625" style="2" customWidth="1"/>
    <col min="5" max="5" width="11.57421875" style="2" customWidth="1"/>
    <col min="6" max="6" width="14.7109375" style="2" customWidth="1"/>
    <col min="7" max="7" width="13.7109375" style="2" customWidth="1"/>
    <col min="8" max="8" width="13.00390625" style="2" customWidth="1"/>
    <col min="9" max="9" width="12.8515625" style="2" customWidth="1"/>
    <col min="10" max="10" width="13.28125" style="2" customWidth="1"/>
    <col min="11" max="11" width="3.8515625" style="1" customWidth="1"/>
    <col min="12" max="16384" width="9.140625" style="1" customWidth="1"/>
  </cols>
  <sheetData>
    <row r="1" spans="4:11" ht="25.5" customHeight="1">
      <c r="D1" s="3"/>
      <c r="E1" s="4"/>
      <c r="F1" s="35" t="s">
        <v>0</v>
      </c>
      <c r="G1" s="35"/>
      <c r="H1" s="35"/>
      <c r="I1" s="35"/>
      <c r="J1" s="35"/>
      <c r="K1" s="35"/>
    </row>
    <row r="2" spans="3:10" ht="14.25" customHeight="1">
      <c r="C2" s="5"/>
      <c r="D2" s="6"/>
      <c r="E2" s="7"/>
      <c r="F2" s="7"/>
      <c r="G2" s="7"/>
      <c r="H2" s="7"/>
      <c r="I2" s="7"/>
      <c r="J2" s="7"/>
    </row>
    <row r="3" spans="3:10" ht="15">
      <c r="C3" s="5"/>
      <c r="D3" s="8"/>
      <c r="E3" s="9"/>
      <c r="F3" s="8"/>
      <c r="G3" s="10" t="s">
        <v>1</v>
      </c>
      <c r="H3" s="8"/>
      <c r="I3" s="8"/>
      <c r="J3" s="8"/>
    </row>
    <row r="4" spans="3:10" ht="15">
      <c r="C4" s="5"/>
      <c r="D4" s="8"/>
      <c r="E4" s="9" t="s">
        <v>2</v>
      </c>
      <c r="F4" s="8"/>
      <c r="G4" s="36">
        <v>25000</v>
      </c>
      <c r="H4" s="11"/>
      <c r="I4" s="8"/>
      <c r="J4" s="8"/>
    </row>
    <row r="5" spans="3:10" ht="15">
      <c r="C5" s="5"/>
      <c r="D5" s="8"/>
      <c r="E5" s="9" t="s">
        <v>3</v>
      </c>
      <c r="F5" s="9"/>
      <c r="G5" s="12">
        <v>0.2</v>
      </c>
      <c r="H5" s="8"/>
      <c r="I5" s="8"/>
      <c r="J5" s="8"/>
    </row>
    <row r="6" spans="3:10" ht="15">
      <c r="C6" s="5"/>
      <c r="D6" s="8"/>
      <c r="E6" s="9" t="s">
        <v>4</v>
      </c>
      <c r="F6" s="9"/>
      <c r="G6" s="13">
        <v>15</v>
      </c>
      <c r="H6" s="8"/>
      <c r="I6" s="8"/>
      <c r="J6" s="8"/>
    </row>
    <row r="7" spans="3:8" ht="15">
      <c r="C7" s="5"/>
      <c r="D7" s="8"/>
      <c r="E7" s="9" t="s">
        <v>5</v>
      </c>
      <c r="F7" s="9"/>
      <c r="G7" s="27">
        <v>41544</v>
      </c>
      <c r="H7" s="8"/>
    </row>
    <row r="8" spans="3:10" ht="21">
      <c r="C8" s="5"/>
      <c r="D8" s="8"/>
      <c r="E8" s="9"/>
      <c r="F8" s="8"/>
      <c r="G8" s="14"/>
      <c r="H8" s="8"/>
      <c r="I8" s="8"/>
      <c r="J8" s="40" t="s">
        <v>17</v>
      </c>
    </row>
    <row r="9" spans="3:10" ht="15">
      <c r="C9" s="5"/>
      <c r="D9" s="8"/>
      <c r="E9" s="9" t="s">
        <v>6</v>
      </c>
      <c r="F9" s="9"/>
      <c r="G9" s="37">
        <f>IF(Values_Entered,Monthly_Payment,"")</f>
        <v>439.07412576766296</v>
      </c>
      <c r="H9" s="11"/>
      <c r="I9" s="8"/>
      <c r="J9" s="8"/>
    </row>
    <row r="10" spans="3:10" ht="15">
      <c r="C10" s="5"/>
      <c r="D10" s="8"/>
      <c r="E10" s="9" t="s">
        <v>7</v>
      </c>
      <c r="F10" s="9"/>
      <c r="G10" s="15">
        <f>IF(Values_Entered,Loan_Years*12,"")</f>
        <v>180</v>
      </c>
      <c r="H10" s="8"/>
      <c r="I10" s="8"/>
      <c r="J10" s="8"/>
    </row>
    <row r="11" spans="3:10" ht="15">
      <c r="C11" s="5"/>
      <c r="D11" s="8"/>
      <c r="E11" s="9" t="s">
        <v>8</v>
      </c>
      <c r="F11" s="8"/>
      <c r="G11" s="37">
        <f>IF(Values_Entered,Total_Cost-Loan_Amount,"")</f>
        <v>54033.34263817934</v>
      </c>
      <c r="H11" s="8"/>
      <c r="I11" s="8"/>
      <c r="J11" s="8"/>
    </row>
    <row r="12" spans="3:10" ht="15">
      <c r="C12" s="5"/>
      <c r="D12" s="8"/>
      <c r="E12" s="9" t="s">
        <v>9</v>
      </c>
      <c r="F12" s="9"/>
      <c r="G12" s="37">
        <f>IF(Values_Entered,Monthly_Payment*Number_of_Payments,"")</f>
        <v>79033.34263817934</v>
      </c>
      <c r="H12" s="8"/>
      <c r="I12" s="8"/>
      <c r="J12" s="8"/>
    </row>
    <row r="13" spans="3:10" ht="15">
      <c r="C13" s="5"/>
      <c r="D13" s="8"/>
      <c r="E13" s="9"/>
      <c r="F13" s="8"/>
      <c r="G13" s="14"/>
      <c r="H13" s="8"/>
      <c r="I13" s="8"/>
      <c r="J13" s="8"/>
    </row>
    <row r="14" spans="3:10" ht="15">
      <c r="C14" s="5"/>
      <c r="D14" s="8"/>
      <c r="E14" s="9"/>
      <c r="F14" s="8"/>
      <c r="G14" s="14"/>
      <c r="H14" s="8"/>
      <c r="I14" s="8"/>
      <c r="J14" s="8"/>
    </row>
    <row r="15" spans="1:10" s="16" customFormat="1" ht="29.25" customHeight="1">
      <c r="A15" s="41"/>
      <c r="B15" s="41"/>
      <c r="C15" s="17"/>
      <c r="D15" s="18" t="s">
        <v>10</v>
      </c>
      <c r="E15" s="19" t="s">
        <v>11</v>
      </c>
      <c r="F15" s="38" t="s">
        <v>12</v>
      </c>
      <c r="G15" s="20" t="s">
        <v>13</v>
      </c>
      <c r="H15" s="20" t="s">
        <v>14</v>
      </c>
      <c r="I15" s="20" t="s">
        <v>15</v>
      </c>
      <c r="J15" s="19" t="s">
        <v>16</v>
      </c>
    </row>
    <row r="16" spans="1:10" s="16" customFormat="1" ht="15">
      <c r="A16" s="41"/>
      <c r="B16" s="41"/>
      <c r="C16" s="17"/>
      <c r="D16" s="21">
        <f aca="true" t="shared" si="0" ref="D16:D79">IF(Loan_Not_Paid*Values_Entered,Payment_Number,"")</f>
        <v>1</v>
      </c>
      <c r="E16" s="28">
        <f aca="true" t="shared" si="1" ref="E16:E79">IF(Loan_Not_Paid*Values_Entered,Payment_Date,"")</f>
        <v>41574</v>
      </c>
      <c r="F16" s="39">
        <f aca="true" t="shared" si="2" ref="F16:F79">IF(Loan_Not_Paid*Values_Entered,Beginning_Balance,"")</f>
        <v>25000</v>
      </c>
      <c r="G16" s="39">
        <f aca="true" t="shared" si="3" ref="G16:G79">IF(Loan_Not_Paid*Values_Entered,Monthly_Payment,"")</f>
        <v>439.07412576766296</v>
      </c>
      <c r="H16" s="39">
        <f aca="true" t="shared" si="4" ref="H16:H79">IF(Loan_Not_Paid*Values_Entered,Principal,"")</f>
        <v>22.407459100996277</v>
      </c>
      <c r="I16" s="39">
        <f aca="true" t="shared" si="5" ref="I16:I79">IF(Loan_Not_Paid*Values_Entered,Interest,"")</f>
        <v>416.6666666666667</v>
      </c>
      <c r="J16" s="39">
        <f aca="true" t="shared" si="6" ref="J16:J79">IF(Loan_Not_Paid*Values_Entered,Ending_Balance,"")</f>
        <v>24977.592540899004</v>
      </c>
    </row>
    <row r="17" spans="1:10" s="16" customFormat="1" ht="15">
      <c r="A17" s="41"/>
      <c r="B17" s="41"/>
      <c r="C17" s="17"/>
      <c r="D17" s="21">
        <f t="shared" si="0"/>
        <v>2</v>
      </c>
      <c r="E17" s="28">
        <f t="shared" si="1"/>
        <v>41605</v>
      </c>
      <c r="F17" s="39">
        <f t="shared" si="2"/>
        <v>24977.592540899004</v>
      </c>
      <c r="G17" s="39">
        <f t="shared" si="3"/>
        <v>439.07412576766296</v>
      </c>
      <c r="H17" s="39">
        <f t="shared" si="4"/>
        <v>22.78091675267956</v>
      </c>
      <c r="I17" s="39">
        <f t="shared" si="5"/>
        <v>416.2932090149834</v>
      </c>
      <c r="J17" s="39">
        <f t="shared" si="6"/>
        <v>24954.811624146325</v>
      </c>
    </row>
    <row r="18" spans="1:10" s="16" customFormat="1" ht="15">
      <c r="A18" s="41"/>
      <c r="B18" s="41"/>
      <c r="C18" s="17"/>
      <c r="D18" s="21">
        <f t="shared" si="0"/>
        <v>3</v>
      </c>
      <c r="E18" s="28">
        <f t="shared" si="1"/>
        <v>41635</v>
      </c>
      <c r="F18" s="39">
        <f t="shared" si="2"/>
        <v>24954.811624146325</v>
      </c>
      <c r="G18" s="39">
        <f t="shared" si="3"/>
        <v>439.07412576766296</v>
      </c>
      <c r="H18" s="39">
        <f t="shared" si="4"/>
        <v>23.16059869855758</v>
      </c>
      <c r="I18" s="39">
        <f t="shared" si="5"/>
        <v>415.9135270691054</v>
      </c>
      <c r="J18" s="39">
        <f t="shared" si="6"/>
        <v>24931.65102544777</v>
      </c>
    </row>
    <row r="19" spans="1:10" s="16" customFormat="1" ht="15">
      <c r="A19" s="41"/>
      <c r="B19" s="41"/>
      <c r="C19" s="17"/>
      <c r="D19" s="21">
        <f t="shared" si="0"/>
        <v>4</v>
      </c>
      <c r="E19" s="28">
        <f t="shared" si="1"/>
        <v>41666</v>
      </c>
      <c r="F19" s="39">
        <f t="shared" si="2"/>
        <v>24931.65102544777</v>
      </c>
      <c r="G19" s="39">
        <f t="shared" si="3"/>
        <v>439.07412576766296</v>
      </c>
      <c r="H19" s="39">
        <f t="shared" si="4"/>
        <v>23.54660867686681</v>
      </c>
      <c r="I19" s="39">
        <f t="shared" si="5"/>
        <v>415.52751709079615</v>
      </c>
      <c r="J19" s="39">
        <f t="shared" si="6"/>
        <v>24908.104416770897</v>
      </c>
    </row>
    <row r="20" spans="1:10" s="16" customFormat="1" ht="15">
      <c r="A20" s="41"/>
      <c r="B20" s="41"/>
      <c r="C20" s="17"/>
      <c r="D20" s="21">
        <f t="shared" si="0"/>
        <v>5</v>
      </c>
      <c r="E20" s="28">
        <f t="shared" si="1"/>
        <v>41697</v>
      </c>
      <c r="F20" s="39">
        <f t="shared" si="2"/>
        <v>24908.104416770897</v>
      </c>
      <c r="G20" s="39">
        <f t="shared" si="3"/>
        <v>439.07412576766296</v>
      </c>
      <c r="H20" s="39">
        <f t="shared" si="4"/>
        <v>23.939052154814703</v>
      </c>
      <c r="I20" s="39">
        <f t="shared" si="5"/>
        <v>415.13507361284826</v>
      </c>
      <c r="J20" s="39">
        <f t="shared" si="6"/>
        <v>24884.165364616085</v>
      </c>
    </row>
    <row r="21" spans="1:10" s="16" customFormat="1" ht="15">
      <c r="A21" s="41"/>
      <c r="B21" s="41"/>
      <c r="C21" s="17"/>
      <c r="D21" s="21">
        <f t="shared" si="0"/>
        <v>6</v>
      </c>
      <c r="E21" s="28">
        <f t="shared" si="1"/>
        <v>41725</v>
      </c>
      <c r="F21" s="39">
        <f t="shared" si="2"/>
        <v>24884.165364616085</v>
      </c>
      <c r="G21" s="39">
        <f t="shared" si="3"/>
        <v>439.07412576766296</v>
      </c>
      <c r="H21" s="39">
        <f t="shared" si="4"/>
        <v>24.338036357394913</v>
      </c>
      <c r="I21" s="39">
        <f t="shared" si="5"/>
        <v>414.73608941026805</v>
      </c>
      <c r="J21" s="39">
        <f t="shared" si="6"/>
        <v>24859.82732825869</v>
      </c>
    </row>
    <row r="22" spans="3:10" ht="15">
      <c r="C22" s="5"/>
      <c r="D22" s="21">
        <f t="shared" si="0"/>
        <v>7</v>
      </c>
      <c r="E22" s="28">
        <f t="shared" si="1"/>
        <v>41756</v>
      </c>
      <c r="F22" s="39">
        <f t="shared" si="2"/>
        <v>24859.82732825869</v>
      </c>
      <c r="G22" s="39">
        <f t="shared" si="3"/>
        <v>439.07412576766296</v>
      </c>
      <c r="H22" s="39">
        <f t="shared" si="4"/>
        <v>24.743670296684797</v>
      </c>
      <c r="I22" s="39">
        <f t="shared" si="5"/>
        <v>414.33045547097817</v>
      </c>
      <c r="J22" s="39">
        <f t="shared" si="6"/>
        <v>24835.083657962005</v>
      </c>
    </row>
    <row r="23" spans="3:10" ht="15">
      <c r="C23" s="5"/>
      <c r="D23" s="21">
        <f t="shared" si="0"/>
        <v>8</v>
      </c>
      <c r="E23" s="28">
        <f t="shared" si="1"/>
        <v>41786</v>
      </c>
      <c r="F23" s="39">
        <f t="shared" si="2"/>
        <v>24835.083657962005</v>
      </c>
      <c r="G23" s="39">
        <f t="shared" si="3"/>
        <v>439.07412576766296</v>
      </c>
      <c r="H23" s="39">
        <f t="shared" si="4"/>
        <v>25.156064801629554</v>
      </c>
      <c r="I23" s="39">
        <f t="shared" si="5"/>
        <v>413.9180609660334</v>
      </c>
      <c r="J23" s="39">
        <f t="shared" si="6"/>
        <v>24809.927593160377</v>
      </c>
    </row>
    <row r="24" spans="3:10" ht="15">
      <c r="C24" s="5"/>
      <c r="D24" s="21">
        <f t="shared" si="0"/>
        <v>9</v>
      </c>
      <c r="E24" s="28">
        <f t="shared" si="1"/>
        <v>41817</v>
      </c>
      <c r="F24" s="39">
        <f t="shared" si="2"/>
        <v>24809.927593160377</v>
      </c>
      <c r="G24" s="39">
        <f t="shared" si="3"/>
        <v>439.07412576766296</v>
      </c>
      <c r="H24" s="39">
        <f t="shared" si="4"/>
        <v>25.57533254832333</v>
      </c>
      <c r="I24" s="39">
        <f t="shared" si="5"/>
        <v>413.49879321933963</v>
      </c>
      <c r="J24" s="39">
        <f t="shared" si="6"/>
        <v>24784.352260612053</v>
      </c>
    </row>
    <row r="25" spans="3:10" ht="15">
      <c r="C25" s="5"/>
      <c r="D25" s="21">
        <f t="shared" si="0"/>
        <v>10</v>
      </c>
      <c r="E25" s="28">
        <f t="shared" si="1"/>
        <v>41847</v>
      </c>
      <c r="F25" s="39">
        <f t="shared" si="2"/>
        <v>24784.352260612053</v>
      </c>
      <c r="G25" s="39">
        <f t="shared" si="3"/>
        <v>439.07412576766296</v>
      </c>
      <c r="H25" s="39">
        <f t="shared" si="4"/>
        <v>26.001588090795394</v>
      </c>
      <c r="I25" s="39">
        <f t="shared" si="5"/>
        <v>413.07253767686757</v>
      </c>
      <c r="J25" s="39">
        <f t="shared" si="6"/>
        <v>24758.350672521257</v>
      </c>
    </row>
    <row r="26" spans="3:10" ht="15">
      <c r="C26" s="5"/>
      <c r="D26" s="21">
        <f t="shared" si="0"/>
        <v>11</v>
      </c>
      <c r="E26" s="28">
        <f t="shared" si="1"/>
        <v>41878</v>
      </c>
      <c r="F26" s="39">
        <f t="shared" si="2"/>
        <v>24758.350672521257</v>
      </c>
      <c r="G26" s="39">
        <f t="shared" si="3"/>
        <v>439.07412576766296</v>
      </c>
      <c r="H26" s="39">
        <f t="shared" si="4"/>
        <v>26.434947892308685</v>
      </c>
      <c r="I26" s="39">
        <f t="shared" si="5"/>
        <v>412.6391778753543</v>
      </c>
      <c r="J26" s="39">
        <f t="shared" si="6"/>
        <v>24731.915724628947</v>
      </c>
    </row>
    <row r="27" spans="3:10" ht="15">
      <c r="C27" s="5"/>
      <c r="D27" s="21">
        <f t="shared" si="0"/>
        <v>12</v>
      </c>
      <c r="E27" s="28">
        <f t="shared" si="1"/>
        <v>41909</v>
      </c>
      <c r="F27" s="39">
        <f t="shared" si="2"/>
        <v>24731.915724628947</v>
      </c>
      <c r="G27" s="39">
        <f t="shared" si="3"/>
        <v>439.07412576766296</v>
      </c>
      <c r="H27" s="39">
        <f t="shared" si="4"/>
        <v>26.875530357180537</v>
      </c>
      <c r="I27" s="39">
        <f t="shared" si="5"/>
        <v>412.1985954104824</v>
      </c>
      <c r="J27" s="39">
        <f t="shared" si="6"/>
        <v>24705.04019427177</v>
      </c>
    </row>
    <row r="28" spans="3:10" ht="15">
      <c r="C28" s="5"/>
      <c r="D28" s="21">
        <f t="shared" si="0"/>
        <v>13</v>
      </c>
      <c r="E28" s="28">
        <f t="shared" si="1"/>
        <v>41939</v>
      </c>
      <c r="F28" s="39">
        <f t="shared" si="2"/>
        <v>24705.04019427177</v>
      </c>
      <c r="G28" s="39">
        <f t="shared" si="3"/>
        <v>439.07412576766296</v>
      </c>
      <c r="H28" s="39">
        <f t="shared" si="4"/>
        <v>27.32345586313346</v>
      </c>
      <c r="I28" s="39">
        <f t="shared" si="5"/>
        <v>411.7506699045295</v>
      </c>
      <c r="J28" s="39">
        <f t="shared" si="6"/>
        <v>24677.716738408635</v>
      </c>
    </row>
    <row r="29" spans="3:10" ht="15">
      <c r="C29" s="5"/>
      <c r="D29" s="21">
        <f t="shared" si="0"/>
        <v>14</v>
      </c>
      <c r="E29" s="28">
        <f t="shared" si="1"/>
        <v>41970</v>
      </c>
      <c r="F29" s="39">
        <f t="shared" si="2"/>
        <v>24677.716738408635</v>
      </c>
      <c r="G29" s="39">
        <f t="shared" si="3"/>
        <v>439.07412576766296</v>
      </c>
      <c r="H29" s="39">
        <f t="shared" si="4"/>
        <v>27.77884679418571</v>
      </c>
      <c r="I29" s="39">
        <f t="shared" si="5"/>
        <v>411.29527897347725</v>
      </c>
      <c r="J29" s="39">
        <f t="shared" si="6"/>
        <v>24649.93789161445</v>
      </c>
    </row>
    <row r="30" spans="3:10" ht="15">
      <c r="C30" s="5"/>
      <c r="D30" s="21">
        <f t="shared" si="0"/>
        <v>15</v>
      </c>
      <c r="E30" s="28">
        <f t="shared" si="1"/>
        <v>42000</v>
      </c>
      <c r="F30" s="39">
        <f t="shared" si="2"/>
        <v>24649.93789161445</v>
      </c>
      <c r="G30" s="39">
        <f t="shared" si="3"/>
        <v>439.07412576766296</v>
      </c>
      <c r="H30" s="39">
        <f t="shared" si="4"/>
        <v>28.241827574088802</v>
      </c>
      <c r="I30" s="39">
        <f t="shared" si="5"/>
        <v>410.83229819357416</v>
      </c>
      <c r="J30" s="39">
        <f t="shared" si="6"/>
        <v>24621.69606404036</v>
      </c>
    </row>
    <row r="31" spans="3:10" ht="15">
      <c r="C31" s="5"/>
      <c r="D31" s="21">
        <f t="shared" si="0"/>
        <v>16</v>
      </c>
      <c r="E31" s="28">
        <f t="shared" si="1"/>
        <v>42031</v>
      </c>
      <c r="F31" s="39">
        <f t="shared" si="2"/>
        <v>24621.69606404036</v>
      </c>
      <c r="G31" s="39">
        <f t="shared" si="3"/>
        <v>439.07412576766296</v>
      </c>
      <c r="H31" s="39">
        <f t="shared" si="4"/>
        <v>28.712524700323627</v>
      </c>
      <c r="I31" s="39">
        <f t="shared" si="5"/>
        <v>410.36160106733934</v>
      </c>
      <c r="J31" s="39">
        <f t="shared" si="6"/>
        <v>24592.98353934004</v>
      </c>
    </row>
    <row r="32" spans="3:10" ht="15">
      <c r="C32" s="5"/>
      <c r="D32" s="21">
        <f t="shared" si="0"/>
        <v>17</v>
      </c>
      <c r="E32" s="28">
        <f t="shared" si="1"/>
        <v>42062</v>
      </c>
      <c r="F32" s="39">
        <f t="shared" si="2"/>
        <v>24592.98353934004</v>
      </c>
      <c r="G32" s="39">
        <f t="shared" si="3"/>
        <v>439.07412576766296</v>
      </c>
      <c r="H32" s="39">
        <f t="shared" si="4"/>
        <v>29.191066778662332</v>
      </c>
      <c r="I32" s="39">
        <f t="shared" si="5"/>
        <v>409.88305898900063</v>
      </c>
      <c r="J32" s="39">
        <f t="shared" si="6"/>
        <v>24563.79247256137</v>
      </c>
    </row>
    <row r="33" spans="3:10" ht="15">
      <c r="C33" s="5"/>
      <c r="D33" s="21">
        <f t="shared" si="0"/>
        <v>18</v>
      </c>
      <c r="E33" s="28">
        <f t="shared" si="1"/>
        <v>42090</v>
      </c>
      <c r="F33" s="39">
        <f t="shared" si="2"/>
        <v>24563.79247256137</v>
      </c>
      <c r="G33" s="39">
        <f t="shared" si="3"/>
        <v>439.07412576766296</v>
      </c>
      <c r="H33" s="39">
        <f t="shared" si="4"/>
        <v>29.67758455830682</v>
      </c>
      <c r="I33" s="39">
        <f t="shared" si="5"/>
        <v>409.39654120935614</v>
      </c>
      <c r="J33" s="39">
        <f t="shared" si="6"/>
        <v>24534.11488800307</v>
      </c>
    </row>
    <row r="34" spans="3:10" ht="15">
      <c r="C34" s="5"/>
      <c r="D34" s="21">
        <f t="shared" si="0"/>
        <v>19</v>
      </c>
      <c r="E34" s="28">
        <f t="shared" si="1"/>
        <v>42121</v>
      </c>
      <c r="F34" s="39">
        <f t="shared" si="2"/>
        <v>24534.11488800307</v>
      </c>
      <c r="G34" s="39">
        <f t="shared" si="3"/>
        <v>439.07412576766296</v>
      </c>
      <c r="H34" s="39">
        <f t="shared" si="4"/>
        <v>30.172210967611818</v>
      </c>
      <c r="I34" s="39">
        <f t="shared" si="5"/>
        <v>408.90191480005114</v>
      </c>
      <c r="J34" s="39">
        <f t="shared" si="6"/>
        <v>24503.942677035462</v>
      </c>
    </row>
    <row r="35" spans="3:10" ht="15">
      <c r="C35" s="5"/>
      <c r="D35" s="21">
        <f t="shared" si="0"/>
        <v>20</v>
      </c>
      <c r="E35" s="28">
        <f t="shared" si="1"/>
        <v>42151</v>
      </c>
      <c r="F35" s="39">
        <f t="shared" si="2"/>
        <v>24503.942677035462</v>
      </c>
      <c r="G35" s="39">
        <f t="shared" si="3"/>
        <v>439.07412576766296</v>
      </c>
      <c r="H35" s="39">
        <f t="shared" si="4"/>
        <v>30.675081150405276</v>
      </c>
      <c r="I35" s="39">
        <f t="shared" si="5"/>
        <v>408.3990446172577</v>
      </c>
      <c r="J35" s="39">
        <f t="shared" si="6"/>
        <v>24473.26759588505</v>
      </c>
    </row>
    <row r="36" spans="3:10" ht="15">
      <c r="C36" s="5"/>
      <c r="D36" s="21">
        <f t="shared" si="0"/>
        <v>21</v>
      </c>
      <c r="E36" s="28">
        <f t="shared" si="1"/>
        <v>42182</v>
      </c>
      <c r="F36" s="39">
        <f t="shared" si="2"/>
        <v>24473.26759588505</v>
      </c>
      <c r="G36" s="39">
        <f t="shared" si="3"/>
        <v>439.07412576766296</v>
      </c>
      <c r="H36" s="39">
        <f t="shared" si="4"/>
        <v>31.186332502912137</v>
      </c>
      <c r="I36" s="39">
        <f t="shared" si="5"/>
        <v>407.8877932647508</v>
      </c>
      <c r="J36" s="39">
        <f t="shared" si="6"/>
        <v>24442.081263382137</v>
      </c>
    </row>
    <row r="37" spans="3:10" ht="15">
      <c r="C37" s="5"/>
      <c r="D37" s="21">
        <f t="shared" si="0"/>
        <v>22</v>
      </c>
      <c r="E37" s="28">
        <f t="shared" si="1"/>
        <v>42212</v>
      </c>
      <c r="F37" s="39">
        <f t="shared" si="2"/>
        <v>24442.081263382137</v>
      </c>
      <c r="G37" s="39">
        <f t="shared" si="3"/>
        <v>439.07412576766296</v>
      </c>
      <c r="H37" s="39">
        <f t="shared" si="4"/>
        <v>31.706104711294017</v>
      </c>
      <c r="I37" s="39">
        <f t="shared" si="5"/>
        <v>407.36802105636895</v>
      </c>
      <c r="J37" s="39">
        <f t="shared" si="6"/>
        <v>24410.375158670846</v>
      </c>
    </row>
    <row r="38" spans="3:10" ht="15">
      <c r="C38" s="5"/>
      <c r="D38" s="21">
        <f t="shared" si="0"/>
        <v>23</v>
      </c>
      <c r="E38" s="28">
        <f t="shared" si="1"/>
        <v>42243</v>
      </c>
      <c r="F38" s="39">
        <f t="shared" si="2"/>
        <v>24410.375158670846</v>
      </c>
      <c r="G38" s="39">
        <f t="shared" si="3"/>
        <v>439.07412576766296</v>
      </c>
      <c r="H38" s="39">
        <f t="shared" si="4"/>
        <v>32.23453978981553</v>
      </c>
      <c r="I38" s="39">
        <f t="shared" si="5"/>
        <v>406.83958597784743</v>
      </c>
      <c r="J38" s="39">
        <f t="shared" si="6"/>
        <v>24378.14061888103</v>
      </c>
    </row>
    <row r="39" spans="3:10" ht="15">
      <c r="C39" s="5"/>
      <c r="D39" s="21">
        <f t="shared" si="0"/>
        <v>24</v>
      </c>
      <c r="E39" s="28">
        <f t="shared" si="1"/>
        <v>42274</v>
      </c>
      <c r="F39" s="39">
        <f t="shared" si="2"/>
        <v>24378.14061888103</v>
      </c>
      <c r="G39" s="39">
        <f t="shared" si="3"/>
        <v>439.07412576766296</v>
      </c>
      <c r="H39" s="39">
        <f t="shared" si="4"/>
        <v>32.77178211964582</v>
      </c>
      <c r="I39" s="39">
        <f t="shared" si="5"/>
        <v>406.30234364801714</v>
      </c>
      <c r="J39" s="39">
        <f t="shared" si="6"/>
        <v>24345.368836761383</v>
      </c>
    </row>
    <row r="40" spans="3:10" ht="15">
      <c r="C40" s="5"/>
      <c r="D40" s="21">
        <f t="shared" si="0"/>
        <v>25</v>
      </c>
      <c r="E40" s="28">
        <f t="shared" si="1"/>
        <v>42304</v>
      </c>
      <c r="F40" s="39">
        <f t="shared" si="2"/>
        <v>24345.368836761383</v>
      </c>
      <c r="G40" s="39">
        <f t="shared" si="3"/>
        <v>439.07412576766296</v>
      </c>
      <c r="H40" s="39">
        <f t="shared" si="4"/>
        <v>33.31797848830661</v>
      </c>
      <c r="I40" s="39">
        <f t="shared" si="5"/>
        <v>405.75614727935636</v>
      </c>
      <c r="J40" s="39">
        <f t="shared" si="6"/>
        <v>24312.050858273076</v>
      </c>
    </row>
    <row r="41" spans="3:10" ht="15">
      <c r="C41" s="5"/>
      <c r="D41" s="21">
        <f t="shared" si="0"/>
        <v>26</v>
      </c>
      <c r="E41" s="28">
        <f t="shared" si="1"/>
        <v>42335</v>
      </c>
      <c r="F41" s="39">
        <f t="shared" si="2"/>
        <v>24312.050858273076</v>
      </c>
      <c r="G41" s="39">
        <f t="shared" si="3"/>
        <v>439.07412576766296</v>
      </c>
      <c r="H41" s="39">
        <f t="shared" si="4"/>
        <v>33.873278129778384</v>
      </c>
      <c r="I41" s="39">
        <f t="shared" si="5"/>
        <v>405.2008476378846</v>
      </c>
      <c r="J41" s="39">
        <f t="shared" si="6"/>
        <v>24278.177580143296</v>
      </c>
    </row>
    <row r="42" spans="3:10" ht="15">
      <c r="C42" s="5"/>
      <c r="D42" s="21">
        <f t="shared" si="0"/>
        <v>27</v>
      </c>
      <c r="E42" s="28">
        <f t="shared" si="1"/>
        <v>42365</v>
      </c>
      <c r="F42" s="39">
        <f t="shared" si="2"/>
        <v>24278.177580143296</v>
      </c>
      <c r="G42" s="39">
        <f t="shared" si="3"/>
        <v>439.07412576766296</v>
      </c>
      <c r="H42" s="39">
        <f t="shared" si="4"/>
        <v>34.43783276527472</v>
      </c>
      <c r="I42" s="39">
        <f t="shared" si="5"/>
        <v>404.63629300238824</v>
      </c>
      <c r="J42" s="39">
        <f t="shared" si="6"/>
        <v>24243.73974737803</v>
      </c>
    </row>
    <row r="43" spans="3:10" ht="15">
      <c r="C43" s="5"/>
      <c r="D43" s="21">
        <f t="shared" si="0"/>
        <v>28</v>
      </c>
      <c r="E43" s="28">
        <f t="shared" si="1"/>
        <v>42396</v>
      </c>
      <c r="F43" s="39">
        <f t="shared" si="2"/>
        <v>24243.73974737803</v>
      </c>
      <c r="G43" s="39">
        <f t="shared" si="3"/>
        <v>439.07412576766296</v>
      </c>
      <c r="H43" s="39">
        <f t="shared" si="4"/>
        <v>35.011796644695835</v>
      </c>
      <c r="I43" s="39">
        <f t="shared" si="5"/>
        <v>404.0623291229671</v>
      </c>
      <c r="J43" s="39">
        <f t="shared" si="6"/>
        <v>24208.727950733333</v>
      </c>
    </row>
    <row r="44" spans="3:10" ht="15">
      <c r="C44" s="5"/>
      <c r="D44" s="21">
        <f t="shared" si="0"/>
        <v>29</v>
      </c>
      <c r="E44" s="28">
        <f t="shared" si="1"/>
        <v>42427</v>
      </c>
      <c r="F44" s="39">
        <f t="shared" si="2"/>
        <v>24208.727950733333</v>
      </c>
      <c r="G44" s="39">
        <f t="shared" si="3"/>
        <v>439.07412576766296</v>
      </c>
      <c r="H44" s="39">
        <f t="shared" si="4"/>
        <v>35.59532658877407</v>
      </c>
      <c r="I44" s="39">
        <f t="shared" si="5"/>
        <v>403.4787991788889</v>
      </c>
      <c r="J44" s="39">
        <f t="shared" si="6"/>
        <v>24173.132624144553</v>
      </c>
    </row>
    <row r="45" spans="3:10" ht="15">
      <c r="C45" s="5"/>
      <c r="D45" s="21">
        <f t="shared" si="0"/>
        <v>30</v>
      </c>
      <c r="E45" s="28">
        <f t="shared" si="1"/>
        <v>42456</v>
      </c>
      <c r="F45" s="39">
        <f t="shared" si="2"/>
        <v>24173.132624144553</v>
      </c>
      <c r="G45" s="39">
        <f t="shared" si="3"/>
        <v>439.07412576766296</v>
      </c>
      <c r="H45" s="39">
        <f t="shared" si="4"/>
        <v>36.18858203192042</v>
      </c>
      <c r="I45" s="39">
        <f t="shared" si="5"/>
        <v>402.88554373574254</v>
      </c>
      <c r="J45" s="39">
        <f t="shared" si="6"/>
        <v>24136.94404211264</v>
      </c>
    </row>
    <row r="46" spans="3:10" ht="15">
      <c r="C46" s="5"/>
      <c r="D46" s="21">
        <f t="shared" si="0"/>
        <v>31</v>
      </c>
      <c r="E46" s="28">
        <f t="shared" si="1"/>
        <v>42487</v>
      </c>
      <c r="F46" s="39">
        <f t="shared" si="2"/>
        <v>24136.94404211264</v>
      </c>
      <c r="G46" s="39">
        <f t="shared" si="3"/>
        <v>439.07412576766296</v>
      </c>
      <c r="H46" s="39">
        <f t="shared" si="4"/>
        <v>36.79172506578567</v>
      </c>
      <c r="I46" s="39">
        <f t="shared" si="5"/>
        <v>402.2824007018773</v>
      </c>
      <c r="J46" s="39">
        <f t="shared" si="6"/>
        <v>24100.15231704685</v>
      </c>
    </row>
    <row r="47" spans="3:10" ht="15">
      <c r="C47" s="5"/>
      <c r="D47" s="21">
        <f t="shared" si="0"/>
        <v>32</v>
      </c>
      <c r="E47" s="28">
        <f t="shared" si="1"/>
        <v>42517</v>
      </c>
      <c r="F47" s="39">
        <f t="shared" si="2"/>
        <v>24100.15231704685</v>
      </c>
      <c r="G47" s="39">
        <f t="shared" si="3"/>
        <v>439.07412576766296</v>
      </c>
      <c r="H47" s="39">
        <f t="shared" si="4"/>
        <v>37.40492048354878</v>
      </c>
      <c r="I47" s="39">
        <f t="shared" si="5"/>
        <v>401.6692052841142</v>
      </c>
      <c r="J47" s="39">
        <f t="shared" si="6"/>
        <v>24062.7473965633</v>
      </c>
    </row>
    <row r="48" spans="3:10" ht="15">
      <c r="C48" s="5"/>
      <c r="D48" s="21">
        <f t="shared" si="0"/>
        <v>33</v>
      </c>
      <c r="E48" s="28">
        <f t="shared" si="1"/>
        <v>42548</v>
      </c>
      <c r="F48" s="39">
        <f t="shared" si="2"/>
        <v>24062.7473965633</v>
      </c>
      <c r="G48" s="39">
        <f t="shared" si="3"/>
        <v>439.07412576766296</v>
      </c>
      <c r="H48" s="39">
        <f t="shared" si="4"/>
        <v>38.02833582494128</v>
      </c>
      <c r="I48" s="39">
        <f t="shared" si="5"/>
        <v>401.0457899427217</v>
      </c>
      <c r="J48" s="39">
        <f t="shared" si="6"/>
        <v>24024.719060738356</v>
      </c>
    </row>
    <row r="49" spans="3:10" ht="15">
      <c r="C49" s="5"/>
      <c r="D49" s="21">
        <f t="shared" si="0"/>
        <v>34</v>
      </c>
      <c r="E49" s="28">
        <f t="shared" si="1"/>
        <v>42578</v>
      </c>
      <c r="F49" s="39">
        <f t="shared" si="2"/>
        <v>24024.719060738356</v>
      </c>
      <c r="G49" s="39">
        <f t="shared" si="3"/>
        <v>439.07412576766296</v>
      </c>
      <c r="H49" s="39">
        <f t="shared" si="4"/>
        <v>38.662141422023694</v>
      </c>
      <c r="I49" s="39">
        <f t="shared" si="5"/>
        <v>400.41198434563927</v>
      </c>
      <c r="J49" s="39">
        <f t="shared" si="6"/>
        <v>23986.056919316336</v>
      </c>
    </row>
    <row r="50" spans="3:10" ht="15">
      <c r="C50" s="5"/>
      <c r="D50" s="21">
        <f t="shared" si="0"/>
        <v>35</v>
      </c>
      <c r="E50" s="28">
        <f t="shared" si="1"/>
        <v>42609</v>
      </c>
      <c r="F50" s="39">
        <f t="shared" si="2"/>
        <v>23986.056919316336</v>
      </c>
      <c r="G50" s="39">
        <f t="shared" si="3"/>
        <v>439.07412576766296</v>
      </c>
      <c r="H50" s="39">
        <f t="shared" si="4"/>
        <v>39.30651044572403</v>
      </c>
      <c r="I50" s="39">
        <f t="shared" si="5"/>
        <v>399.76761532193893</v>
      </c>
      <c r="J50" s="39">
        <f t="shared" si="6"/>
        <v>23946.750408870612</v>
      </c>
    </row>
    <row r="51" spans="3:10" ht="15">
      <c r="C51" s="5"/>
      <c r="D51" s="21">
        <f t="shared" si="0"/>
        <v>36</v>
      </c>
      <c r="E51" s="28">
        <f t="shared" si="1"/>
        <v>42640</v>
      </c>
      <c r="F51" s="39">
        <f t="shared" si="2"/>
        <v>23946.750408870612</v>
      </c>
      <c r="G51" s="39">
        <f t="shared" si="3"/>
        <v>439.07412576766296</v>
      </c>
      <c r="H51" s="39">
        <f t="shared" si="4"/>
        <v>39.961618953152765</v>
      </c>
      <c r="I51" s="39">
        <f t="shared" si="5"/>
        <v>399.1125068145102</v>
      </c>
      <c r="J51" s="39">
        <f t="shared" si="6"/>
        <v>23906.788789917464</v>
      </c>
    </row>
    <row r="52" spans="3:10" ht="15">
      <c r="C52" s="5"/>
      <c r="D52" s="21">
        <f t="shared" si="0"/>
        <v>37</v>
      </c>
      <c r="E52" s="28">
        <f t="shared" si="1"/>
        <v>42670</v>
      </c>
      <c r="F52" s="39">
        <f t="shared" si="2"/>
        <v>23906.788789917464</v>
      </c>
      <c r="G52" s="39">
        <f t="shared" si="3"/>
        <v>439.07412576766296</v>
      </c>
      <c r="H52" s="39">
        <f t="shared" si="4"/>
        <v>40.62764593570523</v>
      </c>
      <c r="I52" s="39">
        <f t="shared" si="5"/>
        <v>398.44647983195773</v>
      </c>
      <c r="J52" s="39">
        <f t="shared" si="6"/>
        <v>23866.161143981757</v>
      </c>
    </row>
    <row r="53" spans="3:10" ht="15">
      <c r="C53" s="5"/>
      <c r="D53" s="21">
        <f t="shared" si="0"/>
        <v>38</v>
      </c>
      <c r="E53" s="28">
        <f t="shared" si="1"/>
        <v>42701</v>
      </c>
      <c r="F53" s="39">
        <f t="shared" si="2"/>
        <v>23866.161143981757</v>
      </c>
      <c r="G53" s="39">
        <f t="shared" si="3"/>
        <v>439.07412576766296</v>
      </c>
      <c r="H53" s="39">
        <f t="shared" si="4"/>
        <v>41.304773367967016</v>
      </c>
      <c r="I53" s="39">
        <f t="shared" si="5"/>
        <v>397.76935239969595</v>
      </c>
      <c r="J53" s="39">
        <f t="shared" si="6"/>
        <v>23824.856370613783</v>
      </c>
    </row>
    <row r="54" spans="3:10" ht="15">
      <c r="C54" s="5"/>
      <c r="D54" s="21">
        <f t="shared" si="0"/>
        <v>39</v>
      </c>
      <c r="E54" s="28">
        <f t="shared" si="1"/>
        <v>42731</v>
      </c>
      <c r="F54" s="39">
        <f t="shared" si="2"/>
        <v>23824.856370613783</v>
      </c>
      <c r="G54" s="39">
        <f t="shared" si="3"/>
        <v>439.07412576766296</v>
      </c>
      <c r="H54" s="39">
        <f t="shared" si="4"/>
        <v>41.99318625743325</v>
      </c>
      <c r="I54" s="39">
        <f t="shared" si="5"/>
        <v>397.0809395102297</v>
      </c>
      <c r="J54" s="39">
        <f t="shared" si="6"/>
        <v>23782.863184356356</v>
      </c>
    </row>
    <row r="55" spans="3:10" ht="15">
      <c r="C55" s="5"/>
      <c r="D55" s="21">
        <f t="shared" si="0"/>
        <v>40</v>
      </c>
      <c r="E55" s="28">
        <f t="shared" si="1"/>
        <v>42762</v>
      </c>
      <c r="F55" s="39">
        <f t="shared" si="2"/>
        <v>23782.863184356356</v>
      </c>
      <c r="G55" s="39">
        <f t="shared" si="3"/>
        <v>439.07412576766296</v>
      </c>
      <c r="H55" s="39">
        <f t="shared" si="4"/>
        <v>42.693072695057026</v>
      </c>
      <c r="I55" s="39">
        <f t="shared" si="5"/>
        <v>396.38105307260594</v>
      </c>
      <c r="J55" s="39">
        <f t="shared" si="6"/>
        <v>23740.170111661297</v>
      </c>
    </row>
    <row r="56" spans="3:10" ht="15">
      <c r="C56" s="5"/>
      <c r="D56" s="21">
        <f t="shared" si="0"/>
        <v>41</v>
      </c>
      <c r="E56" s="28">
        <f t="shared" si="1"/>
        <v>42793</v>
      </c>
      <c r="F56" s="39">
        <f t="shared" si="2"/>
        <v>23740.170111661297</v>
      </c>
      <c r="G56" s="39">
        <f t="shared" si="3"/>
        <v>439.07412576766296</v>
      </c>
      <c r="H56" s="39">
        <f t="shared" si="4"/>
        <v>43.40462390664135</v>
      </c>
      <c r="I56" s="39">
        <f t="shared" si="5"/>
        <v>395.6695018610216</v>
      </c>
      <c r="J56" s="39">
        <f t="shared" si="6"/>
        <v>23696.765487754656</v>
      </c>
    </row>
    <row r="57" spans="3:10" ht="15">
      <c r="C57" s="5"/>
      <c r="D57" s="21">
        <f t="shared" si="0"/>
        <v>42</v>
      </c>
      <c r="E57" s="28">
        <f t="shared" si="1"/>
        <v>42821</v>
      </c>
      <c r="F57" s="39">
        <f t="shared" si="2"/>
        <v>23696.765487754656</v>
      </c>
      <c r="G57" s="39">
        <f t="shared" si="3"/>
        <v>439.07412576766296</v>
      </c>
      <c r="H57" s="39">
        <f t="shared" si="4"/>
        <v>44.12803430508535</v>
      </c>
      <c r="I57" s="39">
        <f t="shared" si="5"/>
        <v>394.9460914625776</v>
      </c>
      <c r="J57" s="39">
        <f t="shared" si="6"/>
        <v>23652.637453449574</v>
      </c>
    </row>
    <row r="58" spans="3:10" ht="15">
      <c r="C58" s="5"/>
      <c r="D58" s="21">
        <f t="shared" si="0"/>
        <v>43</v>
      </c>
      <c r="E58" s="28">
        <f t="shared" si="1"/>
        <v>42852</v>
      </c>
      <c r="F58" s="39">
        <f t="shared" si="2"/>
        <v>23652.637453449574</v>
      </c>
      <c r="G58" s="39">
        <f t="shared" si="3"/>
        <v>439.07412576766296</v>
      </c>
      <c r="H58" s="39">
        <f t="shared" si="4"/>
        <v>44.86350154350339</v>
      </c>
      <c r="I58" s="39">
        <f t="shared" si="5"/>
        <v>394.2106242241596</v>
      </c>
      <c r="J58" s="39">
        <f t="shared" si="6"/>
        <v>23607.77395190607</v>
      </c>
    </row>
    <row r="59" spans="3:10" ht="15">
      <c r="C59" s="5"/>
      <c r="D59" s="21">
        <f t="shared" si="0"/>
        <v>44</v>
      </c>
      <c r="E59" s="28">
        <f t="shared" si="1"/>
        <v>42882</v>
      </c>
      <c r="F59" s="39">
        <f t="shared" si="2"/>
        <v>23607.77395190607</v>
      </c>
      <c r="G59" s="39">
        <f t="shared" si="3"/>
        <v>439.07412576766296</v>
      </c>
      <c r="H59" s="39">
        <f t="shared" si="4"/>
        <v>45.61122656922845</v>
      </c>
      <c r="I59" s="39">
        <f t="shared" si="5"/>
        <v>393.4628991984345</v>
      </c>
      <c r="J59" s="39">
        <f t="shared" si="6"/>
        <v>23562.162725336835</v>
      </c>
    </row>
    <row r="60" spans="3:10" ht="15">
      <c r="C60" s="5"/>
      <c r="D60" s="21">
        <f t="shared" si="0"/>
        <v>45</v>
      </c>
      <c r="E60" s="28">
        <f t="shared" si="1"/>
        <v>42913</v>
      </c>
      <c r="F60" s="39">
        <f t="shared" si="2"/>
        <v>23562.162725336835</v>
      </c>
      <c r="G60" s="39">
        <f t="shared" si="3"/>
        <v>439.07412576766296</v>
      </c>
      <c r="H60" s="39">
        <f t="shared" si="4"/>
        <v>46.371413678715726</v>
      </c>
      <c r="I60" s="39">
        <f t="shared" si="5"/>
        <v>392.70271208894724</v>
      </c>
      <c r="J60" s="39">
        <f t="shared" si="6"/>
        <v>23515.791311658122</v>
      </c>
    </row>
    <row r="61" spans="3:10" ht="15">
      <c r="C61" s="5"/>
      <c r="D61" s="21">
        <f t="shared" si="0"/>
        <v>46</v>
      </c>
      <c r="E61" s="28">
        <f t="shared" si="1"/>
        <v>42943</v>
      </c>
      <c r="F61" s="39">
        <f t="shared" si="2"/>
        <v>23515.791311658122</v>
      </c>
      <c r="G61" s="39">
        <f t="shared" si="3"/>
        <v>439.07412576766296</v>
      </c>
      <c r="H61" s="39">
        <f t="shared" si="4"/>
        <v>47.14427057336093</v>
      </c>
      <c r="I61" s="39">
        <f t="shared" si="5"/>
        <v>391.92985519430204</v>
      </c>
      <c r="J61" s="39">
        <f t="shared" si="6"/>
        <v>23468.647041084758</v>
      </c>
    </row>
    <row r="62" spans="3:10" ht="15">
      <c r="C62" s="5"/>
      <c r="D62" s="21">
        <f t="shared" si="0"/>
        <v>47</v>
      </c>
      <c r="E62" s="28">
        <f t="shared" si="1"/>
        <v>42974</v>
      </c>
      <c r="F62" s="39">
        <f t="shared" si="2"/>
        <v>23468.647041084758</v>
      </c>
      <c r="G62" s="39">
        <f t="shared" si="3"/>
        <v>439.07412576766296</v>
      </c>
      <c r="H62" s="39">
        <f t="shared" si="4"/>
        <v>47.93000841625036</v>
      </c>
      <c r="I62" s="39">
        <f t="shared" si="5"/>
        <v>391.1441173514126</v>
      </c>
      <c r="J62" s="39">
        <f t="shared" si="6"/>
        <v>23420.71703266851</v>
      </c>
    </row>
    <row r="63" spans="3:10" ht="15">
      <c r="C63" s="5"/>
      <c r="D63" s="21">
        <f t="shared" si="0"/>
        <v>48</v>
      </c>
      <c r="E63" s="28">
        <f t="shared" si="1"/>
        <v>43005</v>
      </c>
      <c r="F63" s="39">
        <f t="shared" si="2"/>
        <v>23420.71703266851</v>
      </c>
      <c r="G63" s="39">
        <f t="shared" si="3"/>
        <v>439.07412576766296</v>
      </c>
      <c r="H63" s="39">
        <f t="shared" si="4"/>
        <v>48.72884188985449</v>
      </c>
      <c r="I63" s="39">
        <f t="shared" si="5"/>
        <v>390.34528387780847</v>
      </c>
      <c r="J63" s="39">
        <f t="shared" si="6"/>
        <v>23371.98819077866</v>
      </c>
    </row>
    <row r="64" spans="3:10" ht="15">
      <c r="C64" s="5"/>
      <c r="D64" s="21">
        <f t="shared" si="0"/>
        <v>49</v>
      </c>
      <c r="E64" s="28">
        <f t="shared" si="1"/>
        <v>43035</v>
      </c>
      <c r="F64" s="39">
        <f t="shared" si="2"/>
        <v>23371.98819077866</v>
      </c>
      <c r="G64" s="39">
        <f t="shared" si="3"/>
        <v>439.07412576766296</v>
      </c>
      <c r="H64" s="39">
        <f t="shared" si="4"/>
        <v>49.540989254685314</v>
      </c>
      <c r="I64" s="39">
        <f t="shared" si="5"/>
        <v>389.53313651297765</v>
      </c>
      <c r="J64" s="39">
        <f t="shared" si="6"/>
        <v>23322.447201523973</v>
      </c>
    </row>
    <row r="65" spans="3:10" ht="15">
      <c r="C65" s="5"/>
      <c r="D65" s="21">
        <f t="shared" si="0"/>
        <v>50</v>
      </c>
      <c r="E65" s="28">
        <f t="shared" si="1"/>
        <v>43066</v>
      </c>
      <c r="F65" s="39">
        <f t="shared" si="2"/>
        <v>23322.447201523973</v>
      </c>
      <c r="G65" s="39">
        <f t="shared" si="3"/>
        <v>439.07412576766296</v>
      </c>
      <c r="H65" s="39">
        <f t="shared" si="4"/>
        <v>50.36667240893007</v>
      </c>
      <c r="I65" s="39">
        <f t="shared" si="5"/>
        <v>388.7074533587329</v>
      </c>
      <c r="J65" s="39">
        <f t="shared" si="6"/>
        <v>23272.080529115046</v>
      </c>
    </row>
    <row r="66" spans="3:10" ht="15">
      <c r="C66" s="5"/>
      <c r="D66" s="21">
        <f t="shared" si="0"/>
        <v>51</v>
      </c>
      <c r="E66" s="28">
        <f t="shared" si="1"/>
        <v>43096</v>
      </c>
      <c r="F66" s="39">
        <f t="shared" si="2"/>
        <v>23272.080529115046</v>
      </c>
      <c r="G66" s="39">
        <f t="shared" si="3"/>
        <v>439.07412576766296</v>
      </c>
      <c r="H66" s="39">
        <f t="shared" si="4"/>
        <v>51.206116949078876</v>
      </c>
      <c r="I66" s="39">
        <f t="shared" si="5"/>
        <v>387.8680088185841</v>
      </c>
      <c r="J66" s="39">
        <f t="shared" si="6"/>
        <v>23220.874412165962</v>
      </c>
    </row>
    <row r="67" spans="3:10" ht="15">
      <c r="C67" s="5"/>
      <c r="D67" s="21">
        <f t="shared" si="0"/>
        <v>52</v>
      </c>
      <c r="E67" s="28">
        <f t="shared" si="1"/>
        <v>43127</v>
      </c>
      <c r="F67" s="39">
        <f t="shared" si="2"/>
        <v>23220.874412165962</v>
      </c>
      <c r="G67" s="39">
        <f t="shared" si="3"/>
        <v>439.07412576766296</v>
      </c>
      <c r="H67" s="39">
        <f t="shared" si="4"/>
        <v>52.0595522315636</v>
      </c>
      <c r="I67" s="39">
        <f t="shared" si="5"/>
        <v>387.01457353609936</v>
      </c>
      <c r="J67" s="39">
        <f t="shared" si="6"/>
        <v>23168.814859934406</v>
      </c>
    </row>
    <row r="68" spans="3:10" ht="15">
      <c r="C68" s="5"/>
      <c r="D68" s="21">
        <f t="shared" si="0"/>
        <v>53</v>
      </c>
      <c r="E68" s="28">
        <f t="shared" si="1"/>
        <v>43158</v>
      </c>
      <c r="F68" s="39">
        <f t="shared" si="2"/>
        <v>23168.814859934406</v>
      </c>
      <c r="G68" s="39">
        <f t="shared" si="3"/>
        <v>439.07412576766296</v>
      </c>
      <c r="H68" s="39">
        <f t="shared" si="4"/>
        <v>52.92721143542286</v>
      </c>
      <c r="I68" s="39">
        <f t="shared" si="5"/>
        <v>386.1469143322401</v>
      </c>
      <c r="J68" s="39">
        <f t="shared" si="6"/>
        <v>23115.88764849898</v>
      </c>
    </row>
    <row r="69" spans="3:10" ht="15">
      <c r="C69" s="5"/>
      <c r="D69" s="21">
        <f t="shared" si="0"/>
        <v>54</v>
      </c>
      <c r="E69" s="28">
        <f t="shared" si="1"/>
        <v>43186</v>
      </c>
      <c r="F69" s="39">
        <f t="shared" si="2"/>
        <v>23115.88764849898</v>
      </c>
      <c r="G69" s="39">
        <f t="shared" si="3"/>
        <v>439.07412576766296</v>
      </c>
      <c r="H69" s="39">
        <f t="shared" si="4"/>
        <v>53.80933162601326</v>
      </c>
      <c r="I69" s="39">
        <f t="shared" si="5"/>
        <v>385.2647941416497</v>
      </c>
      <c r="J69" s="39">
        <f t="shared" si="6"/>
        <v>23062.078316872954</v>
      </c>
    </row>
    <row r="70" spans="3:10" ht="15">
      <c r="C70" s="5"/>
      <c r="D70" s="21">
        <f t="shared" si="0"/>
        <v>55</v>
      </c>
      <c r="E70" s="28">
        <f t="shared" si="1"/>
        <v>43217</v>
      </c>
      <c r="F70" s="39">
        <f t="shared" si="2"/>
        <v>23062.078316872954</v>
      </c>
      <c r="G70" s="39">
        <f t="shared" si="3"/>
        <v>439.07412576766296</v>
      </c>
      <c r="H70" s="39">
        <f t="shared" si="4"/>
        <v>54.70615381978041</v>
      </c>
      <c r="I70" s="39">
        <f t="shared" si="5"/>
        <v>384.36797194788255</v>
      </c>
      <c r="J70" s="39">
        <f t="shared" si="6"/>
        <v>23007.372163053187</v>
      </c>
    </row>
    <row r="71" spans="3:10" ht="15">
      <c r="C71" s="5"/>
      <c r="D71" s="21">
        <f t="shared" si="0"/>
        <v>56</v>
      </c>
      <c r="E71" s="28">
        <f t="shared" si="1"/>
        <v>43247</v>
      </c>
      <c r="F71" s="39">
        <f t="shared" si="2"/>
        <v>23007.372163053187</v>
      </c>
      <c r="G71" s="39">
        <f t="shared" si="3"/>
        <v>439.07412576766296</v>
      </c>
      <c r="H71" s="39">
        <f t="shared" si="4"/>
        <v>55.61792305010982</v>
      </c>
      <c r="I71" s="39">
        <f t="shared" si="5"/>
        <v>383.45620271755314</v>
      </c>
      <c r="J71" s="39">
        <f t="shared" si="6"/>
        <v>22951.754240003072</v>
      </c>
    </row>
    <row r="72" spans="3:10" ht="15">
      <c r="C72" s="5"/>
      <c r="D72" s="21">
        <f t="shared" si="0"/>
        <v>57</v>
      </c>
      <c r="E72" s="28">
        <f t="shared" si="1"/>
        <v>43278</v>
      </c>
      <c r="F72" s="39">
        <f t="shared" si="2"/>
        <v>22951.754240003072</v>
      </c>
      <c r="G72" s="39">
        <f t="shared" si="3"/>
        <v>439.07412576766296</v>
      </c>
      <c r="H72" s="39">
        <f t="shared" si="4"/>
        <v>56.54488843427845</v>
      </c>
      <c r="I72" s="39">
        <f t="shared" si="5"/>
        <v>382.5292373333845</v>
      </c>
      <c r="J72" s="39">
        <f t="shared" si="6"/>
        <v>22895.209351568803</v>
      </c>
    </row>
    <row r="73" spans="3:10" ht="15">
      <c r="C73" s="5"/>
      <c r="D73" s="21">
        <f t="shared" si="0"/>
        <v>58</v>
      </c>
      <c r="E73" s="28">
        <f t="shared" si="1"/>
        <v>43308</v>
      </c>
      <c r="F73" s="39">
        <f t="shared" si="2"/>
        <v>22895.209351568803</v>
      </c>
      <c r="G73" s="39">
        <f t="shared" si="3"/>
        <v>439.07412576766296</v>
      </c>
      <c r="H73" s="39">
        <f t="shared" si="4"/>
        <v>57.48730324151626</v>
      </c>
      <c r="I73" s="39">
        <f t="shared" si="5"/>
        <v>381.5868225261467</v>
      </c>
      <c r="J73" s="39">
        <f t="shared" si="6"/>
        <v>22837.722048327276</v>
      </c>
    </row>
    <row r="74" spans="3:10" ht="15">
      <c r="C74" s="5"/>
      <c r="D74" s="21">
        <f t="shared" si="0"/>
        <v>59</v>
      </c>
      <c r="E74" s="28">
        <f t="shared" si="1"/>
        <v>43339</v>
      </c>
      <c r="F74" s="39">
        <f t="shared" si="2"/>
        <v>22837.722048327276</v>
      </c>
      <c r="G74" s="39">
        <f t="shared" si="3"/>
        <v>439.07412576766296</v>
      </c>
      <c r="H74" s="39">
        <f t="shared" si="4"/>
        <v>58.44542496220839</v>
      </c>
      <c r="I74" s="39">
        <f t="shared" si="5"/>
        <v>380.62870080545457</v>
      </c>
      <c r="J74" s="39">
        <f t="shared" si="6"/>
        <v>22779.276623365062</v>
      </c>
    </row>
    <row r="75" spans="3:10" ht="15">
      <c r="C75" s="5"/>
      <c r="D75" s="21">
        <f t="shared" si="0"/>
        <v>60</v>
      </c>
      <c r="E75" s="28">
        <f t="shared" si="1"/>
        <v>43370</v>
      </c>
      <c r="F75" s="39">
        <f t="shared" si="2"/>
        <v>22779.276623365062</v>
      </c>
      <c r="G75" s="39">
        <f t="shared" si="3"/>
        <v>439.07412576766296</v>
      </c>
      <c r="H75" s="39">
        <f t="shared" si="4"/>
        <v>59.41951537824525</v>
      </c>
      <c r="I75" s="39">
        <f t="shared" si="5"/>
        <v>379.6546103894177</v>
      </c>
      <c r="J75" s="39">
        <f t="shared" si="6"/>
        <v>22719.85710798682</v>
      </c>
    </row>
    <row r="76" spans="3:10" ht="15">
      <c r="C76" s="5"/>
      <c r="D76" s="22">
        <f t="shared" si="0"/>
        <v>61</v>
      </c>
      <c r="E76" s="28">
        <f t="shared" si="1"/>
        <v>43400</v>
      </c>
      <c r="F76" s="39">
        <f t="shared" si="2"/>
        <v>22719.85710798682</v>
      </c>
      <c r="G76" s="39">
        <f t="shared" si="3"/>
        <v>439.07412576766296</v>
      </c>
      <c r="H76" s="39">
        <f t="shared" si="4"/>
        <v>60.40984063454931</v>
      </c>
      <c r="I76" s="39">
        <f t="shared" si="5"/>
        <v>378.66428513311365</v>
      </c>
      <c r="J76" s="39">
        <f t="shared" si="6"/>
        <v>22659.447267352283</v>
      </c>
    </row>
    <row r="77" spans="3:10" ht="15">
      <c r="C77" s="5"/>
      <c r="D77" s="22">
        <f t="shared" si="0"/>
        <v>62</v>
      </c>
      <c r="E77" s="28">
        <f t="shared" si="1"/>
        <v>43431</v>
      </c>
      <c r="F77" s="39">
        <f t="shared" si="2"/>
        <v>22659.447267352283</v>
      </c>
      <c r="G77" s="39">
        <f t="shared" si="3"/>
        <v>439.07412576766296</v>
      </c>
      <c r="H77" s="39">
        <f t="shared" si="4"/>
        <v>61.41667131179156</v>
      </c>
      <c r="I77" s="39">
        <f t="shared" si="5"/>
        <v>377.6574544558714</v>
      </c>
      <c r="J77" s="39">
        <f t="shared" si="6"/>
        <v>22598.030596040488</v>
      </c>
    </row>
    <row r="78" spans="3:10" ht="15">
      <c r="C78" s="5"/>
      <c r="D78" s="22">
        <f t="shared" si="0"/>
        <v>63</v>
      </c>
      <c r="E78" s="28">
        <f t="shared" si="1"/>
        <v>43461</v>
      </c>
      <c r="F78" s="39">
        <f t="shared" si="2"/>
        <v>22598.030596040488</v>
      </c>
      <c r="G78" s="39">
        <f t="shared" si="3"/>
        <v>439.07412576766296</v>
      </c>
      <c r="H78" s="39">
        <f t="shared" si="4"/>
        <v>62.44028250032153</v>
      </c>
      <c r="I78" s="39">
        <f t="shared" si="5"/>
        <v>376.63384326734143</v>
      </c>
      <c r="J78" s="39">
        <f t="shared" si="6"/>
        <v>22535.590313540168</v>
      </c>
    </row>
    <row r="79" spans="3:10" ht="15">
      <c r="C79" s="5"/>
      <c r="D79" s="22">
        <f t="shared" si="0"/>
        <v>64</v>
      </c>
      <c r="E79" s="28">
        <f t="shared" si="1"/>
        <v>43492</v>
      </c>
      <c r="F79" s="39">
        <f t="shared" si="2"/>
        <v>22535.590313540168</v>
      </c>
      <c r="G79" s="39">
        <f t="shared" si="3"/>
        <v>439.07412576766296</v>
      </c>
      <c r="H79" s="39">
        <f t="shared" si="4"/>
        <v>63.48095387532686</v>
      </c>
      <c r="I79" s="39">
        <f t="shared" si="5"/>
        <v>375.5931718923361</v>
      </c>
      <c r="J79" s="39">
        <f t="shared" si="6"/>
        <v>22472.109359664828</v>
      </c>
    </row>
    <row r="80" spans="3:10" ht="15">
      <c r="C80" s="5"/>
      <c r="D80" s="22">
        <f aca="true" t="shared" si="7" ref="D80:D143">IF(Loan_Not_Paid*Values_Entered,Payment_Number,"")</f>
        <v>65</v>
      </c>
      <c r="E80" s="28">
        <f aca="true" t="shared" si="8" ref="E80:E143">IF(Loan_Not_Paid*Values_Entered,Payment_Date,"")</f>
        <v>43523</v>
      </c>
      <c r="F80" s="39">
        <f aca="true" t="shared" si="9" ref="F80:F143">IF(Loan_Not_Paid*Values_Entered,Beginning_Balance,"")</f>
        <v>22472.109359664828</v>
      </c>
      <c r="G80" s="39">
        <f aca="true" t="shared" si="10" ref="G80:G143">IF(Loan_Not_Paid*Values_Entered,Monthly_Payment,"")</f>
        <v>439.07412576766296</v>
      </c>
      <c r="H80" s="39">
        <f aca="true" t="shared" si="11" ref="H80:H143">IF(Loan_Not_Paid*Values_Entered,Principal,"")</f>
        <v>64.53896977324916</v>
      </c>
      <c r="I80" s="39">
        <f aca="true" t="shared" si="12" ref="I80:I143">IF(Loan_Not_Paid*Values_Entered,Interest,"")</f>
        <v>374.5351559944138</v>
      </c>
      <c r="J80" s="39">
        <f aca="true" t="shared" si="13" ref="J80:J143">IF(Loan_Not_Paid*Values_Entered,Ending_Balance,"")</f>
        <v>22407.570389891596</v>
      </c>
    </row>
    <row r="81" spans="3:10" ht="15">
      <c r="C81" s="5"/>
      <c r="D81" s="22">
        <f t="shared" si="7"/>
        <v>66</v>
      </c>
      <c r="E81" s="28">
        <f t="shared" si="8"/>
        <v>43551</v>
      </c>
      <c r="F81" s="39">
        <f t="shared" si="9"/>
        <v>22407.570389891596</v>
      </c>
      <c r="G81" s="39">
        <f t="shared" si="10"/>
        <v>439.07412576766296</v>
      </c>
      <c r="H81" s="39">
        <f t="shared" si="11"/>
        <v>65.6146192694697</v>
      </c>
      <c r="I81" s="39">
        <f t="shared" si="12"/>
        <v>373.45950649819326</v>
      </c>
      <c r="J81" s="39">
        <f t="shared" si="13"/>
        <v>22341.95577062211</v>
      </c>
    </row>
    <row r="82" spans="3:10" ht="15">
      <c r="C82" s="5"/>
      <c r="D82" s="22">
        <f t="shared" si="7"/>
        <v>67</v>
      </c>
      <c r="E82" s="28">
        <f t="shared" si="8"/>
        <v>43582</v>
      </c>
      <c r="F82" s="39">
        <f t="shared" si="9"/>
        <v>22341.95577062211</v>
      </c>
      <c r="G82" s="39">
        <f t="shared" si="10"/>
        <v>439.07412576766296</v>
      </c>
      <c r="H82" s="39">
        <f t="shared" si="11"/>
        <v>66.7081962572945</v>
      </c>
      <c r="I82" s="39">
        <f t="shared" si="12"/>
        <v>372.36592951036846</v>
      </c>
      <c r="J82" s="39">
        <f t="shared" si="13"/>
        <v>22275.247574364832</v>
      </c>
    </row>
    <row r="83" spans="3:10" ht="15">
      <c r="C83" s="5"/>
      <c r="D83" s="22">
        <f t="shared" si="7"/>
        <v>68</v>
      </c>
      <c r="E83" s="28">
        <f t="shared" si="8"/>
        <v>43612</v>
      </c>
      <c r="F83" s="39">
        <f t="shared" si="9"/>
        <v>22275.247574364832</v>
      </c>
      <c r="G83" s="39">
        <f t="shared" si="10"/>
        <v>439.07412576766296</v>
      </c>
      <c r="H83" s="39">
        <f t="shared" si="11"/>
        <v>67.81999952824913</v>
      </c>
      <c r="I83" s="39">
        <f t="shared" si="12"/>
        <v>371.25412623941384</v>
      </c>
      <c r="J83" s="39">
        <f t="shared" si="13"/>
        <v>22207.427574836584</v>
      </c>
    </row>
    <row r="84" spans="3:10" ht="15">
      <c r="C84" s="5"/>
      <c r="D84" s="22">
        <f t="shared" si="7"/>
        <v>69</v>
      </c>
      <c r="E84" s="28">
        <f t="shared" si="8"/>
        <v>43643</v>
      </c>
      <c r="F84" s="39">
        <f t="shared" si="9"/>
        <v>22207.427574836584</v>
      </c>
      <c r="G84" s="39">
        <f t="shared" si="10"/>
        <v>439.07412576766296</v>
      </c>
      <c r="H84" s="39">
        <f t="shared" si="11"/>
        <v>68.95033285371989</v>
      </c>
      <c r="I84" s="39">
        <f t="shared" si="12"/>
        <v>370.1237929139431</v>
      </c>
      <c r="J84" s="39">
        <f t="shared" si="13"/>
        <v>22138.47724198285</v>
      </c>
    </row>
    <row r="85" spans="3:10" ht="15">
      <c r="C85" s="5"/>
      <c r="D85" s="22">
        <f t="shared" si="7"/>
        <v>70</v>
      </c>
      <c r="E85" s="28">
        <f t="shared" si="8"/>
        <v>43673</v>
      </c>
      <c r="F85" s="39">
        <f t="shared" si="9"/>
        <v>22138.47724198285</v>
      </c>
      <c r="G85" s="39">
        <f t="shared" si="10"/>
        <v>439.07412576766296</v>
      </c>
      <c r="H85" s="39">
        <f t="shared" si="11"/>
        <v>70.09950506794877</v>
      </c>
      <c r="I85" s="39">
        <f t="shared" si="12"/>
        <v>368.9746206997142</v>
      </c>
      <c r="J85" s="39">
        <f t="shared" si="13"/>
        <v>22068.37773691491</v>
      </c>
    </row>
    <row r="86" spans="3:10" ht="15">
      <c r="C86" s="5"/>
      <c r="D86" s="22">
        <f t="shared" si="7"/>
        <v>71</v>
      </c>
      <c r="E86" s="28">
        <f t="shared" si="8"/>
        <v>43704</v>
      </c>
      <c r="F86" s="39">
        <f t="shared" si="9"/>
        <v>22068.37773691491</v>
      </c>
      <c r="G86" s="39">
        <f t="shared" si="10"/>
        <v>439.07412576766296</v>
      </c>
      <c r="H86" s="39">
        <f t="shared" si="11"/>
        <v>71.26783015241449</v>
      </c>
      <c r="I86" s="39">
        <f t="shared" si="12"/>
        <v>367.8062956152485</v>
      </c>
      <c r="J86" s="39">
        <f t="shared" si="13"/>
        <v>21997.109906762504</v>
      </c>
    </row>
    <row r="87" spans="3:10" ht="15">
      <c r="C87" s="5"/>
      <c r="D87" s="22">
        <f t="shared" si="7"/>
        <v>72</v>
      </c>
      <c r="E87" s="28">
        <f t="shared" si="8"/>
        <v>43735</v>
      </c>
      <c r="F87" s="39">
        <f t="shared" si="9"/>
        <v>21997.109906762504</v>
      </c>
      <c r="G87" s="39">
        <f t="shared" si="10"/>
        <v>439.07412576766296</v>
      </c>
      <c r="H87" s="39">
        <f t="shared" si="11"/>
        <v>72.45562732162125</v>
      </c>
      <c r="I87" s="39">
        <f t="shared" si="12"/>
        <v>366.6184984460417</v>
      </c>
      <c r="J87" s="39">
        <f t="shared" si="13"/>
        <v>21924.654279440874</v>
      </c>
    </row>
    <row r="88" spans="3:10" ht="15">
      <c r="C88" s="5"/>
      <c r="D88" s="22">
        <f t="shared" si="7"/>
        <v>73</v>
      </c>
      <c r="E88" s="28">
        <f t="shared" si="8"/>
        <v>43765</v>
      </c>
      <c r="F88" s="39">
        <f t="shared" si="9"/>
        <v>21924.654279440874</v>
      </c>
      <c r="G88" s="39">
        <f t="shared" si="10"/>
        <v>439.07412576766296</v>
      </c>
      <c r="H88" s="39">
        <f t="shared" si="11"/>
        <v>73.66322111031508</v>
      </c>
      <c r="I88" s="39">
        <f t="shared" si="12"/>
        <v>365.4109046573479</v>
      </c>
      <c r="J88" s="39">
        <f t="shared" si="13"/>
        <v>21850.99105833057</v>
      </c>
    </row>
    <row r="89" spans="3:10" ht="15">
      <c r="C89" s="5"/>
      <c r="D89" s="22">
        <f t="shared" si="7"/>
        <v>74</v>
      </c>
      <c r="E89" s="28">
        <f t="shared" si="8"/>
        <v>43796</v>
      </c>
      <c r="F89" s="39">
        <f t="shared" si="9"/>
        <v>21850.99105833057</v>
      </c>
      <c r="G89" s="39">
        <f t="shared" si="10"/>
        <v>439.07412576766296</v>
      </c>
      <c r="H89" s="39">
        <f t="shared" si="11"/>
        <v>74.89094146215348</v>
      </c>
      <c r="I89" s="39">
        <f t="shared" si="12"/>
        <v>364.1831843055095</v>
      </c>
      <c r="J89" s="39">
        <f t="shared" si="13"/>
        <v>21776.1001168684</v>
      </c>
    </row>
    <row r="90" spans="3:10" ht="15">
      <c r="C90" s="5"/>
      <c r="D90" s="22">
        <f t="shared" si="7"/>
        <v>75</v>
      </c>
      <c r="E90" s="28">
        <f t="shared" si="8"/>
        <v>43826</v>
      </c>
      <c r="F90" s="39">
        <f t="shared" si="9"/>
        <v>21776.1001168684</v>
      </c>
      <c r="G90" s="39">
        <f t="shared" si="10"/>
        <v>439.07412576766296</v>
      </c>
      <c r="H90" s="39">
        <f t="shared" si="11"/>
        <v>76.13912381985625</v>
      </c>
      <c r="I90" s="39">
        <f t="shared" si="12"/>
        <v>362.9350019478067</v>
      </c>
      <c r="J90" s="39">
        <f t="shared" si="13"/>
        <v>21699.960993048553</v>
      </c>
    </row>
    <row r="91" spans="3:10" ht="15">
      <c r="C91" s="5"/>
      <c r="D91" s="22">
        <f t="shared" si="7"/>
        <v>76</v>
      </c>
      <c r="E91" s="28">
        <f t="shared" si="8"/>
        <v>43857</v>
      </c>
      <c r="F91" s="39">
        <f t="shared" si="9"/>
        <v>21699.960993048553</v>
      </c>
      <c r="G91" s="39">
        <f t="shared" si="10"/>
        <v>439.07412576766296</v>
      </c>
      <c r="H91" s="39">
        <f t="shared" si="11"/>
        <v>77.40810921685375</v>
      </c>
      <c r="I91" s="39">
        <f t="shared" si="12"/>
        <v>361.6660165508092</v>
      </c>
      <c r="J91" s="39">
        <f t="shared" si="13"/>
        <v>21622.552883831682</v>
      </c>
    </row>
    <row r="92" spans="3:10" ht="15">
      <c r="C92" s="5"/>
      <c r="D92" s="22">
        <f t="shared" si="7"/>
        <v>77</v>
      </c>
      <c r="E92" s="28">
        <f t="shared" si="8"/>
        <v>43888</v>
      </c>
      <c r="F92" s="39">
        <f t="shared" si="9"/>
        <v>21622.552883831682</v>
      </c>
      <c r="G92" s="39">
        <f t="shared" si="10"/>
        <v>439.07412576766296</v>
      </c>
      <c r="H92" s="39">
        <f t="shared" si="11"/>
        <v>78.69824437046827</v>
      </c>
      <c r="I92" s="39">
        <f t="shared" si="12"/>
        <v>360.3758813971947</v>
      </c>
      <c r="J92" s="39">
        <f t="shared" si="13"/>
        <v>21543.85463946122</v>
      </c>
    </row>
    <row r="93" spans="3:10" ht="15">
      <c r="C93" s="5"/>
      <c r="D93" s="22">
        <f t="shared" si="7"/>
        <v>78</v>
      </c>
      <c r="E93" s="28">
        <f t="shared" si="8"/>
        <v>43917</v>
      </c>
      <c r="F93" s="39">
        <f t="shared" si="9"/>
        <v>21543.85463946122</v>
      </c>
      <c r="G93" s="39">
        <f t="shared" si="10"/>
        <v>439.07412576766296</v>
      </c>
      <c r="H93" s="39">
        <f t="shared" si="11"/>
        <v>80.0098817766426</v>
      </c>
      <c r="I93" s="39">
        <f t="shared" si="12"/>
        <v>359.06424399102036</v>
      </c>
      <c r="J93" s="39">
        <f t="shared" si="13"/>
        <v>21463.84475768458</v>
      </c>
    </row>
    <row r="94" spans="3:10" ht="15">
      <c r="C94" s="5"/>
      <c r="D94" s="22">
        <f t="shared" si="7"/>
        <v>79</v>
      </c>
      <c r="E94" s="28">
        <f t="shared" si="8"/>
        <v>43948</v>
      </c>
      <c r="F94" s="39">
        <f t="shared" si="9"/>
        <v>21463.84475768458</v>
      </c>
      <c r="G94" s="39">
        <f t="shared" si="10"/>
        <v>439.07412576766296</v>
      </c>
      <c r="H94" s="39">
        <f t="shared" si="11"/>
        <v>81.34337980625332</v>
      </c>
      <c r="I94" s="39">
        <f t="shared" si="12"/>
        <v>357.73074596140964</v>
      </c>
      <c r="J94" s="39">
        <f t="shared" si="13"/>
        <v>21382.501377878332</v>
      </c>
    </row>
    <row r="95" spans="3:10" ht="15">
      <c r="C95" s="5"/>
      <c r="D95" s="22">
        <f t="shared" si="7"/>
        <v>80</v>
      </c>
      <c r="E95" s="28">
        <f t="shared" si="8"/>
        <v>43978</v>
      </c>
      <c r="F95" s="39">
        <f t="shared" si="9"/>
        <v>21382.501377878332</v>
      </c>
      <c r="G95" s="39">
        <f t="shared" si="10"/>
        <v>439.07412576766296</v>
      </c>
      <c r="H95" s="39">
        <f t="shared" si="11"/>
        <v>82.69910280302412</v>
      </c>
      <c r="I95" s="39">
        <f t="shared" si="12"/>
        <v>356.37502296463884</v>
      </c>
      <c r="J95" s="39">
        <f t="shared" si="13"/>
        <v>21299.8022750753</v>
      </c>
    </row>
    <row r="96" spans="3:10" ht="15">
      <c r="C96" s="5"/>
      <c r="D96" s="22">
        <f t="shared" si="7"/>
        <v>81</v>
      </c>
      <c r="E96" s="28">
        <f t="shared" si="8"/>
        <v>44009</v>
      </c>
      <c r="F96" s="39">
        <f t="shared" si="9"/>
        <v>21299.8022750753</v>
      </c>
      <c r="G96" s="39">
        <f t="shared" si="10"/>
        <v>439.07412576766296</v>
      </c>
      <c r="H96" s="39">
        <f t="shared" si="11"/>
        <v>84.07742118307465</v>
      </c>
      <c r="I96" s="39">
        <f t="shared" si="12"/>
        <v>354.9967045845883</v>
      </c>
      <c r="J96" s="39">
        <f t="shared" si="13"/>
        <v>21215.72485389223</v>
      </c>
    </row>
    <row r="97" spans="3:10" ht="15">
      <c r="C97" s="5"/>
      <c r="D97" s="22">
        <f t="shared" si="7"/>
        <v>82</v>
      </c>
      <c r="E97" s="28">
        <f t="shared" si="8"/>
        <v>44039</v>
      </c>
      <c r="F97" s="39">
        <f t="shared" si="9"/>
        <v>21215.72485389223</v>
      </c>
      <c r="G97" s="39">
        <f t="shared" si="10"/>
        <v>439.07412576766296</v>
      </c>
      <c r="H97" s="39">
        <f t="shared" si="11"/>
        <v>85.47871153612584</v>
      </c>
      <c r="I97" s="39">
        <f t="shared" si="12"/>
        <v>353.5954142315371</v>
      </c>
      <c r="J97" s="39">
        <f t="shared" si="13"/>
        <v>21130.246142356104</v>
      </c>
    </row>
    <row r="98" spans="3:10" ht="15">
      <c r="C98" s="5"/>
      <c r="D98" s="22">
        <f t="shared" si="7"/>
        <v>83</v>
      </c>
      <c r="E98" s="28">
        <f t="shared" si="8"/>
        <v>44070</v>
      </c>
      <c r="F98" s="39">
        <f t="shared" si="9"/>
        <v>21130.246142356104</v>
      </c>
      <c r="G98" s="39">
        <f t="shared" si="10"/>
        <v>439.07412576766296</v>
      </c>
      <c r="H98" s="39">
        <f t="shared" si="11"/>
        <v>86.90335672839456</v>
      </c>
      <c r="I98" s="39">
        <f t="shared" si="12"/>
        <v>352.1707690392684</v>
      </c>
      <c r="J98" s="39">
        <f t="shared" si="13"/>
        <v>21043.342785627712</v>
      </c>
    </row>
    <row r="99" spans="3:10" ht="15">
      <c r="C99" s="5"/>
      <c r="D99" s="22">
        <f t="shared" si="7"/>
        <v>84</v>
      </c>
      <c r="E99" s="28">
        <f t="shared" si="8"/>
        <v>44101</v>
      </c>
      <c r="F99" s="39">
        <f t="shared" si="9"/>
        <v>21043.342785627712</v>
      </c>
      <c r="G99" s="39">
        <f t="shared" si="10"/>
        <v>439.07412576766296</v>
      </c>
      <c r="H99" s="39">
        <f t="shared" si="11"/>
        <v>88.35174600720109</v>
      </c>
      <c r="I99" s="39">
        <f t="shared" si="12"/>
        <v>350.7223797604619</v>
      </c>
      <c r="J99" s="39">
        <f t="shared" si="13"/>
        <v>20954.99103962051</v>
      </c>
    </row>
    <row r="100" spans="3:10" ht="15">
      <c r="C100" s="5"/>
      <c r="D100" s="22">
        <f t="shared" si="7"/>
        <v>85</v>
      </c>
      <c r="E100" s="28">
        <f t="shared" si="8"/>
        <v>44131</v>
      </c>
      <c r="F100" s="39">
        <f t="shared" si="9"/>
        <v>20954.99103962051</v>
      </c>
      <c r="G100" s="39">
        <f t="shared" si="10"/>
        <v>439.07412576766296</v>
      </c>
      <c r="H100" s="39">
        <f t="shared" si="11"/>
        <v>89.82427510732117</v>
      </c>
      <c r="I100" s="39">
        <f t="shared" si="12"/>
        <v>349.2498506603418</v>
      </c>
      <c r="J100" s="39">
        <f t="shared" si="13"/>
        <v>20865.166764513182</v>
      </c>
    </row>
    <row r="101" spans="3:10" ht="15">
      <c r="C101" s="5"/>
      <c r="D101" s="22">
        <f t="shared" si="7"/>
        <v>86</v>
      </c>
      <c r="E101" s="28">
        <f t="shared" si="8"/>
        <v>44162</v>
      </c>
      <c r="F101" s="39">
        <f t="shared" si="9"/>
        <v>20865.166764513182</v>
      </c>
      <c r="G101" s="39">
        <f t="shared" si="10"/>
        <v>439.07412576766296</v>
      </c>
      <c r="H101" s="39">
        <f t="shared" si="11"/>
        <v>91.32134635910995</v>
      </c>
      <c r="I101" s="39">
        <f t="shared" si="12"/>
        <v>347.752779408553</v>
      </c>
      <c r="J101" s="39">
        <f t="shared" si="13"/>
        <v>20773.845418154073</v>
      </c>
    </row>
    <row r="102" spans="3:10" ht="15">
      <c r="C102" s="5"/>
      <c r="D102" s="22">
        <f t="shared" si="7"/>
        <v>87</v>
      </c>
      <c r="E102" s="28">
        <f t="shared" si="8"/>
        <v>44192</v>
      </c>
      <c r="F102" s="39">
        <f t="shared" si="9"/>
        <v>20773.845418154073</v>
      </c>
      <c r="G102" s="39">
        <f t="shared" si="10"/>
        <v>439.07412576766296</v>
      </c>
      <c r="H102" s="39">
        <f t="shared" si="11"/>
        <v>92.8433687984284</v>
      </c>
      <c r="I102" s="39">
        <f t="shared" si="12"/>
        <v>346.23075696923456</v>
      </c>
      <c r="J102" s="39">
        <f t="shared" si="13"/>
        <v>20681.00204935565</v>
      </c>
    </row>
    <row r="103" spans="3:10" ht="15">
      <c r="C103" s="5"/>
      <c r="D103" s="22">
        <f t="shared" si="7"/>
        <v>88</v>
      </c>
      <c r="E103" s="28">
        <f t="shared" si="8"/>
        <v>44223</v>
      </c>
      <c r="F103" s="39">
        <f t="shared" si="9"/>
        <v>20681.00204935565</v>
      </c>
      <c r="G103" s="39">
        <f t="shared" si="10"/>
        <v>439.07412576766296</v>
      </c>
      <c r="H103" s="39">
        <f t="shared" si="11"/>
        <v>94.39075827840213</v>
      </c>
      <c r="I103" s="39">
        <f t="shared" si="12"/>
        <v>344.68336748926083</v>
      </c>
      <c r="J103" s="39">
        <f t="shared" si="13"/>
        <v>20586.611291077264</v>
      </c>
    </row>
    <row r="104" spans="3:10" ht="15">
      <c r="C104" s="5"/>
      <c r="D104" s="22">
        <f t="shared" si="7"/>
        <v>89</v>
      </c>
      <c r="E104" s="28">
        <f t="shared" si="8"/>
        <v>44254</v>
      </c>
      <c r="F104" s="39">
        <f t="shared" si="9"/>
        <v>20586.611291077264</v>
      </c>
      <c r="G104" s="39">
        <f t="shared" si="10"/>
        <v>439.07412576766296</v>
      </c>
      <c r="H104" s="39">
        <f t="shared" si="11"/>
        <v>95.96393758304191</v>
      </c>
      <c r="I104" s="39">
        <f t="shared" si="12"/>
        <v>343.11018818462105</v>
      </c>
      <c r="J104" s="39">
        <f t="shared" si="13"/>
        <v>20490.647353494205</v>
      </c>
    </row>
    <row r="105" spans="3:10" ht="15">
      <c r="C105" s="5"/>
      <c r="D105" s="22">
        <f t="shared" si="7"/>
        <v>90</v>
      </c>
      <c r="E105" s="28">
        <f t="shared" si="8"/>
        <v>44282</v>
      </c>
      <c r="F105" s="39">
        <f t="shared" si="9"/>
        <v>20490.647353494205</v>
      </c>
      <c r="G105" s="39">
        <f t="shared" si="10"/>
        <v>439.07412576766296</v>
      </c>
      <c r="H105" s="39">
        <f t="shared" si="11"/>
        <v>97.56333654275954</v>
      </c>
      <c r="I105" s="39">
        <f t="shared" si="12"/>
        <v>341.5107892249034</v>
      </c>
      <c r="J105" s="39">
        <f t="shared" si="13"/>
        <v>20393.084016951456</v>
      </c>
    </row>
    <row r="106" spans="3:10" ht="15">
      <c r="C106" s="5"/>
      <c r="D106" s="22">
        <f t="shared" si="7"/>
        <v>91</v>
      </c>
      <c r="E106" s="28">
        <f t="shared" si="8"/>
        <v>44313</v>
      </c>
      <c r="F106" s="39">
        <f t="shared" si="9"/>
        <v>20393.084016951456</v>
      </c>
      <c r="G106" s="39">
        <f t="shared" si="10"/>
        <v>439.07412576766296</v>
      </c>
      <c r="H106" s="39">
        <f t="shared" si="11"/>
        <v>99.18939215180535</v>
      </c>
      <c r="I106" s="39">
        <f t="shared" si="12"/>
        <v>339.8847336158576</v>
      </c>
      <c r="J106" s="39">
        <f t="shared" si="13"/>
        <v>20293.89462479965</v>
      </c>
    </row>
    <row r="107" spans="3:10" ht="15">
      <c r="C107" s="5"/>
      <c r="D107" s="22">
        <f t="shared" si="7"/>
        <v>92</v>
      </c>
      <c r="E107" s="28">
        <f t="shared" si="8"/>
        <v>44343</v>
      </c>
      <c r="F107" s="39">
        <f t="shared" si="9"/>
        <v>20293.89462479965</v>
      </c>
      <c r="G107" s="39">
        <f t="shared" si="10"/>
        <v>439.07412576766296</v>
      </c>
      <c r="H107" s="39">
        <f t="shared" si="11"/>
        <v>100.8425486876688</v>
      </c>
      <c r="I107" s="39">
        <f t="shared" si="12"/>
        <v>338.23157707999417</v>
      </c>
      <c r="J107" s="39">
        <f t="shared" si="13"/>
        <v>20193.052076111984</v>
      </c>
    </row>
    <row r="108" spans="3:10" ht="15">
      <c r="C108" s="5"/>
      <c r="D108" s="22">
        <f t="shared" si="7"/>
        <v>93</v>
      </c>
      <c r="E108" s="28">
        <f t="shared" si="8"/>
        <v>44374</v>
      </c>
      <c r="F108" s="39">
        <f t="shared" si="9"/>
        <v>20193.052076111984</v>
      </c>
      <c r="G108" s="39">
        <f t="shared" si="10"/>
        <v>439.07412576766296</v>
      </c>
      <c r="H108" s="39">
        <f t="shared" si="11"/>
        <v>102.52325783246323</v>
      </c>
      <c r="I108" s="39">
        <f t="shared" si="12"/>
        <v>336.55086793519973</v>
      </c>
      <c r="J108" s="39">
        <f t="shared" si="13"/>
        <v>20090.52881827952</v>
      </c>
    </row>
    <row r="109" spans="3:10" ht="15">
      <c r="C109" s="5"/>
      <c r="D109" s="22">
        <f t="shared" si="7"/>
        <v>94</v>
      </c>
      <c r="E109" s="28">
        <f t="shared" si="8"/>
        <v>44404</v>
      </c>
      <c r="F109" s="39">
        <f t="shared" si="9"/>
        <v>20090.52881827952</v>
      </c>
      <c r="G109" s="39">
        <f t="shared" si="10"/>
        <v>439.07412576766296</v>
      </c>
      <c r="H109" s="39">
        <f t="shared" si="11"/>
        <v>104.23197879633767</v>
      </c>
      <c r="I109" s="39">
        <f t="shared" si="12"/>
        <v>334.8421469713253</v>
      </c>
      <c r="J109" s="39">
        <f t="shared" si="13"/>
        <v>19986.296839483184</v>
      </c>
    </row>
    <row r="110" spans="3:10" ht="15">
      <c r="C110" s="5"/>
      <c r="D110" s="22">
        <f t="shared" si="7"/>
        <v>95</v>
      </c>
      <c r="E110" s="28">
        <f t="shared" si="8"/>
        <v>44435</v>
      </c>
      <c r="F110" s="39">
        <f t="shared" si="9"/>
        <v>19986.296839483184</v>
      </c>
      <c r="G110" s="39">
        <f t="shared" si="10"/>
        <v>439.07412576766296</v>
      </c>
      <c r="H110" s="39">
        <f t="shared" si="11"/>
        <v>105.96917844294325</v>
      </c>
      <c r="I110" s="39">
        <f t="shared" si="12"/>
        <v>333.1049473247197</v>
      </c>
      <c r="J110" s="39">
        <f t="shared" si="13"/>
        <v>19880.327661040224</v>
      </c>
    </row>
    <row r="111" spans="3:10" ht="15">
      <c r="C111" s="5"/>
      <c r="D111" s="22">
        <f t="shared" si="7"/>
        <v>96</v>
      </c>
      <c r="E111" s="28">
        <f t="shared" si="8"/>
        <v>44466</v>
      </c>
      <c r="F111" s="39">
        <f t="shared" si="9"/>
        <v>19880.327661040224</v>
      </c>
      <c r="G111" s="39">
        <f t="shared" si="10"/>
        <v>439.07412576766296</v>
      </c>
      <c r="H111" s="39">
        <f t="shared" si="11"/>
        <v>107.73533141699255</v>
      </c>
      <c r="I111" s="39">
        <f t="shared" si="12"/>
        <v>331.3387943506704</v>
      </c>
      <c r="J111" s="39">
        <f t="shared" si="13"/>
        <v>19772.592329623236</v>
      </c>
    </row>
    <row r="112" spans="3:10" ht="15">
      <c r="C112" s="5"/>
      <c r="D112" s="22">
        <f t="shared" si="7"/>
        <v>97</v>
      </c>
      <c r="E112" s="28">
        <f t="shared" si="8"/>
        <v>44496</v>
      </c>
      <c r="F112" s="39">
        <f t="shared" si="9"/>
        <v>19772.592329623236</v>
      </c>
      <c r="G112" s="39">
        <f t="shared" si="10"/>
        <v>439.07412576766296</v>
      </c>
      <c r="H112" s="39">
        <f t="shared" si="11"/>
        <v>109.53092027394234</v>
      </c>
      <c r="I112" s="39">
        <f t="shared" si="12"/>
        <v>329.5432054937206</v>
      </c>
      <c r="J112" s="39">
        <f t="shared" si="13"/>
        <v>19663.061409349306</v>
      </c>
    </row>
    <row r="113" spans="3:10" ht="15">
      <c r="C113" s="5"/>
      <c r="D113" s="22">
        <f t="shared" si="7"/>
        <v>98</v>
      </c>
      <c r="E113" s="28">
        <f t="shared" si="8"/>
        <v>44527</v>
      </c>
      <c r="F113" s="39">
        <f t="shared" si="9"/>
        <v>19663.061409349306</v>
      </c>
      <c r="G113" s="39">
        <f t="shared" si="10"/>
        <v>439.07412576766296</v>
      </c>
      <c r="H113" s="39">
        <f t="shared" si="11"/>
        <v>111.35643561184122</v>
      </c>
      <c r="I113" s="39">
        <f t="shared" si="12"/>
        <v>327.71769015582174</v>
      </c>
      <c r="J113" s="39">
        <f t="shared" si="13"/>
        <v>19551.704973737447</v>
      </c>
    </row>
    <row r="114" spans="3:10" ht="15">
      <c r="C114" s="5"/>
      <c r="D114" s="22">
        <f t="shared" si="7"/>
        <v>99</v>
      </c>
      <c r="E114" s="28">
        <f t="shared" si="8"/>
        <v>44557</v>
      </c>
      <c r="F114" s="39">
        <f t="shared" si="9"/>
        <v>19551.704973737447</v>
      </c>
      <c r="G114" s="39">
        <f t="shared" si="10"/>
        <v>439.07412576766296</v>
      </c>
      <c r="H114" s="39">
        <f t="shared" si="11"/>
        <v>113.21237620537215</v>
      </c>
      <c r="I114" s="39">
        <f t="shared" si="12"/>
        <v>325.8617495622908</v>
      </c>
      <c r="J114" s="39">
        <f t="shared" si="13"/>
        <v>19438.492597532095</v>
      </c>
    </row>
    <row r="115" spans="3:10" ht="15">
      <c r="C115" s="5"/>
      <c r="D115" s="22">
        <f t="shared" si="7"/>
        <v>100</v>
      </c>
      <c r="E115" s="28">
        <f t="shared" si="8"/>
        <v>44588</v>
      </c>
      <c r="F115" s="39">
        <f t="shared" si="9"/>
        <v>19438.492597532095</v>
      </c>
      <c r="G115" s="39">
        <f t="shared" si="10"/>
        <v>439.07412576766296</v>
      </c>
      <c r="H115" s="39">
        <f t="shared" si="11"/>
        <v>115.09924914212803</v>
      </c>
      <c r="I115" s="39">
        <f t="shared" si="12"/>
        <v>323.97487662553493</v>
      </c>
      <c r="J115" s="39">
        <f t="shared" si="13"/>
        <v>19323.393348389945</v>
      </c>
    </row>
    <row r="116" spans="3:10" ht="15">
      <c r="C116" s="5"/>
      <c r="D116" s="22">
        <f t="shared" si="7"/>
        <v>101</v>
      </c>
      <c r="E116" s="28">
        <f t="shared" si="8"/>
        <v>44619</v>
      </c>
      <c r="F116" s="39">
        <f t="shared" si="9"/>
        <v>19323.393348389945</v>
      </c>
      <c r="G116" s="39">
        <f t="shared" si="10"/>
        <v>439.07412576766296</v>
      </c>
      <c r="H116" s="39">
        <f t="shared" si="11"/>
        <v>117.01756996116387</v>
      </c>
      <c r="I116" s="39">
        <f t="shared" si="12"/>
        <v>322.0565558064991</v>
      </c>
      <c r="J116" s="39">
        <f t="shared" si="13"/>
        <v>19206.375778428774</v>
      </c>
    </row>
    <row r="117" spans="3:10" ht="15">
      <c r="C117" s="5"/>
      <c r="D117" s="22">
        <f t="shared" si="7"/>
        <v>102</v>
      </c>
      <c r="E117" s="28">
        <f t="shared" si="8"/>
        <v>44647</v>
      </c>
      <c r="F117" s="39">
        <f t="shared" si="9"/>
        <v>19206.375778428774</v>
      </c>
      <c r="G117" s="39">
        <f t="shared" si="10"/>
        <v>439.07412576766296</v>
      </c>
      <c r="H117" s="39">
        <f t="shared" si="11"/>
        <v>118.96786279385009</v>
      </c>
      <c r="I117" s="39">
        <f t="shared" si="12"/>
        <v>320.1062629738129</v>
      </c>
      <c r="J117" s="39">
        <f t="shared" si="13"/>
        <v>19087.407915634947</v>
      </c>
    </row>
    <row r="118" spans="3:10" ht="15">
      <c r="C118" s="5"/>
      <c r="D118" s="22">
        <f t="shared" si="7"/>
        <v>103</v>
      </c>
      <c r="E118" s="28">
        <f t="shared" si="8"/>
        <v>44678</v>
      </c>
      <c r="F118" s="39">
        <f t="shared" si="9"/>
        <v>19087.407915634947</v>
      </c>
      <c r="G118" s="39">
        <f t="shared" si="10"/>
        <v>439.07412576766296</v>
      </c>
      <c r="H118" s="39">
        <f t="shared" si="11"/>
        <v>120.9506605070805</v>
      </c>
      <c r="I118" s="39">
        <f t="shared" si="12"/>
        <v>318.12346526058246</v>
      </c>
      <c r="J118" s="39">
        <f t="shared" si="13"/>
        <v>18966.45725512787</v>
      </c>
    </row>
    <row r="119" spans="3:10" ht="15">
      <c r="C119" s="5"/>
      <c r="D119" s="22">
        <f t="shared" si="7"/>
        <v>104</v>
      </c>
      <c r="E119" s="28">
        <f t="shared" si="8"/>
        <v>44708</v>
      </c>
      <c r="F119" s="39">
        <f t="shared" si="9"/>
        <v>18966.45725512787</v>
      </c>
      <c r="G119" s="39">
        <f t="shared" si="10"/>
        <v>439.07412576766296</v>
      </c>
      <c r="H119" s="39">
        <f t="shared" si="11"/>
        <v>122.96650484886516</v>
      </c>
      <c r="I119" s="39">
        <f t="shared" si="12"/>
        <v>316.1076209187978</v>
      </c>
      <c r="J119" s="39">
        <f t="shared" si="13"/>
        <v>18843.490750279</v>
      </c>
    </row>
    <row r="120" spans="3:10" ht="15">
      <c r="C120" s="5"/>
      <c r="D120" s="22">
        <f t="shared" si="7"/>
        <v>105</v>
      </c>
      <c r="E120" s="28">
        <f t="shared" si="8"/>
        <v>44739</v>
      </c>
      <c r="F120" s="39">
        <f t="shared" si="9"/>
        <v>18843.490750279</v>
      </c>
      <c r="G120" s="39">
        <f t="shared" si="10"/>
        <v>439.07412576766296</v>
      </c>
      <c r="H120" s="39">
        <f t="shared" si="11"/>
        <v>125.01594659634628</v>
      </c>
      <c r="I120" s="39">
        <f t="shared" si="12"/>
        <v>314.0581791713167</v>
      </c>
      <c r="J120" s="39">
        <f t="shared" si="13"/>
        <v>18718.474803682635</v>
      </c>
    </row>
    <row r="121" spans="3:10" ht="15">
      <c r="C121" s="5"/>
      <c r="D121" s="22">
        <f t="shared" si="7"/>
        <v>106</v>
      </c>
      <c r="E121" s="28">
        <f t="shared" si="8"/>
        <v>44769</v>
      </c>
      <c r="F121" s="39">
        <f t="shared" si="9"/>
        <v>18718.474803682635</v>
      </c>
      <c r="G121" s="39">
        <f t="shared" si="10"/>
        <v>439.07412576766296</v>
      </c>
      <c r="H121" s="39">
        <f t="shared" si="11"/>
        <v>127.09954570628571</v>
      </c>
      <c r="I121" s="39">
        <f t="shared" si="12"/>
        <v>311.97458006137725</v>
      </c>
      <c r="J121" s="39">
        <f t="shared" si="13"/>
        <v>18591.375257976353</v>
      </c>
    </row>
    <row r="122" spans="3:10" ht="15">
      <c r="C122" s="5"/>
      <c r="D122" s="22">
        <f t="shared" si="7"/>
        <v>107</v>
      </c>
      <c r="E122" s="28">
        <f t="shared" si="8"/>
        <v>44800</v>
      </c>
      <c r="F122" s="39">
        <f t="shared" si="9"/>
        <v>18591.375257976353</v>
      </c>
      <c r="G122" s="39">
        <f t="shared" si="10"/>
        <v>439.07412576766296</v>
      </c>
      <c r="H122" s="39">
        <f t="shared" si="11"/>
        <v>129.21787146805707</v>
      </c>
      <c r="I122" s="39">
        <f t="shared" si="12"/>
        <v>309.8562542996059</v>
      </c>
      <c r="J122" s="39">
        <f t="shared" si="13"/>
        <v>18462.157386508305</v>
      </c>
    </row>
    <row r="123" spans="3:10" ht="15">
      <c r="C123" s="5"/>
      <c r="D123" s="22">
        <f t="shared" si="7"/>
        <v>108</v>
      </c>
      <c r="E123" s="28">
        <f t="shared" si="8"/>
        <v>44831</v>
      </c>
      <c r="F123" s="39">
        <f t="shared" si="9"/>
        <v>18462.157386508305</v>
      </c>
      <c r="G123" s="39">
        <f t="shared" si="10"/>
        <v>439.07412576766296</v>
      </c>
      <c r="H123" s="39">
        <f t="shared" si="11"/>
        <v>131.3715026591912</v>
      </c>
      <c r="I123" s="39">
        <f t="shared" si="12"/>
        <v>307.70262310847176</v>
      </c>
      <c r="J123" s="39">
        <f t="shared" si="13"/>
        <v>18330.78588384911</v>
      </c>
    </row>
    <row r="124" spans="3:10" ht="15">
      <c r="C124" s="5"/>
      <c r="D124" s="22">
        <f t="shared" si="7"/>
        <v>109</v>
      </c>
      <c r="E124" s="28">
        <f t="shared" si="8"/>
        <v>44861</v>
      </c>
      <c r="F124" s="39">
        <f t="shared" si="9"/>
        <v>18330.78588384911</v>
      </c>
      <c r="G124" s="39">
        <f t="shared" si="10"/>
        <v>439.07412576766296</v>
      </c>
      <c r="H124" s="39">
        <f t="shared" si="11"/>
        <v>133.56102770351117</v>
      </c>
      <c r="I124" s="39">
        <f t="shared" si="12"/>
        <v>305.5130980641518</v>
      </c>
      <c r="J124" s="39">
        <f t="shared" si="13"/>
        <v>18197.22485614562</v>
      </c>
    </row>
    <row r="125" spans="3:10" ht="15">
      <c r="C125" s="5"/>
      <c r="D125" s="22">
        <f t="shared" si="7"/>
        <v>110</v>
      </c>
      <c r="E125" s="28">
        <f t="shared" si="8"/>
        <v>44892</v>
      </c>
      <c r="F125" s="39">
        <f t="shared" si="9"/>
        <v>18197.22485614562</v>
      </c>
      <c r="G125" s="39">
        <f t="shared" si="10"/>
        <v>439.07412576766296</v>
      </c>
      <c r="H125" s="39">
        <f t="shared" si="11"/>
        <v>135.78704483190262</v>
      </c>
      <c r="I125" s="39">
        <f t="shared" si="12"/>
        <v>303.28708093576034</v>
      </c>
      <c r="J125" s="39">
        <f t="shared" si="13"/>
        <v>18061.43781131369</v>
      </c>
    </row>
    <row r="126" spans="3:10" ht="15">
      <c r="C126" s="5"/>
      <c r="D126" s="22">
        <f t="shared" si="7"/>
        <v>111</v>
      </c>
      <c r="E126" s="28">
        <f t="shared" si="8"/>
        <v>44922</v>
      </c>
      <c r="F126" s="39">
        <f t="shared" si="9"/>
        <v>18061.43781131369</v>
      </c>
      <c r="G126" s="39">
        <f t="shared" si="10"/>
        <v>439.07412576766296</v>
      </c>
      <c r="H126" s="39">
        <f t="shared" si="11"/>
        <v>138.0501622457681</v>
      </c>
      <c r="I126" s="39">
        <f t="shared" si="12"/>
        <v>301.02396352189487</v>
      </c>
      <c r="J126" s="39">
        <f t="shared" si="13"/>
        <v>17923.38764906794</v>
      </c>
    </row>
    <row r="127" spans="3:10" ht="15">
      <c r="C127" s="5"/>
      <c r="D127" s="22">
        <f t="shared" si="7"/>
        <v>112</v>
      </c>
      <c r="E127" s="28">
        <f t="shared" si="8"/>
        <v>44953</v>
      </c>
      <c r="F127" s="39">
        <f t="shared" si="9"/>
        <v>17923.38764906794</v>
      </c>
      <c r="G127" s="39">
        <f t="shared" si="10"/>
        <v>439.07412576766296</v>
      </c>
      <c r="H127" s="39">
        <f t="shared" si="11"/>
        <v>140.35099828319733</v>
      </c>
      <c r="I127" s="39">
        <f t="shared" si="12"/>
        <v>298.72312748446564</v>
      </c>
      <c r="J127" s="39">
        <f t="shared" si="13"/>
        <v>17783.03665078475</v>
      </c>
    </row>
    <row r="128" spans="3:10" ht="15">
      <c r="C128" s="5"/>
      <c r="D128" s="22">
        <f t="shared" si="7"/>
        <v>113</v>
      </c>
      <c r="E128" s="28">
        <f t="shared" si="8"/>
        <v>44984</v>
      </c>
      <c r="F128" s="39">
        <f t="shared" si="9"/>
        <v>17783.03665078475</v>
      </c>
      <c r="G128" s="39">
        <f t="shared" si="10"/>
        <v>439.07412576766296</v>
      </c>
      <c r="H128" s="39">
        <f t="shared" si="11"/>
        <v>142.69018158791715</v>
      </c>
      <c r="I128" s="39">
        <f t="shared" si="12"/>
        <v>296.3839441797458</v>
      </c>
      <c r="J128" s="39">
        <f t="shared" si="13"/>
        <v>17640.34646919684</v>
      </c>
    </row>
    <row r="129" spans="3:10" ht="15">
      <c r="C129" s="5"/>
      <c r="D129" s="22">
        <f t="shared" si="7"/>
        <v>114</v>
      </c>
      <c r="E129" s="28">
        <f t="shared" si="8"/>
        <v>45012</v>
      </c>
      <c r="F129" s="39">
        <f t="shared" si="9"/>
        <v>17640.34646919684</v>
      </c>
      <c r="G129" s="39">
        <f t="shared" si="10"/>
        <v>439.07412576766296</v>
      </c>
      <c r="H129" s="39">
        <f t="shared" si="11"/>
        <v>145.068351281049</v>
      </c>
      <c r="I129" s="39">
        <f t="shared" si="12"/>
        <v>294.005774486614</v>
      </c>
      <c r="J129" s="39">
        <f t="shared" si="13"/>
        <v>17495.27811791579</v>
      </c>
    </row>
    <row r="130" spans="3:10" ht="15">
      <c r="C130" s="5"/>
      <c r="D130" s="22">
        <f t="shared" si="7"/>
        <v>115</v>
      </c>
      <c r="E130" s="28">
        <f t="shared" si="8"/>
        <v>45043</v>
      </c>
      <c r="F130" s="39">
        <f t="shared" si="9"/>
        <v>17495.27811791579</v>
      </c>
      <c r="G130" s="39">
        <f t="shared" si="10"/>
        <v>439.07412576766296</v>
      </c>
      <c r="H130" s="39">
        <f t="shared" si="11"/>
        <v>147.48615713573315</v>
      </c>
      <c r="I130" s="39">
        <f t="shared" si="12"/>
        <v>291.5879686319298</v>
      </c>
      <c r="J130" s="39">
        <f t="shared" si="13"/>
        <v>17347.791960780072</v>
      </c>
    </row>
    <row r="131" spans="3:10" ht="15">
      <c r="C131" s="5"/>
      <c r="D131" s="22">
        <f t="shared" si="7"/>
        <v>116</v>
      </c>
      <c r="E131" s="28">
        <f t="shared" si="8"/>
        <v>45073</v>
      </c>
      <c r="F131" s="39">
        <f t="shared" si="9"/>
        <v>17347.791960780072</v>
      </c>
      <c r="G131" s="39">
        <f t="shared" si="10"/>
        <v>439.07412576766296</v>
      </c>
      <c r="H131" s="39">
        <f t="shared" si="11"/>
        <v>149.94425975466174</v>
      </c>
      <c r="I131" s="39">
        <f t="shared" si="12"/>
        <v>289.1298660130012</v>
      </c>
      <c r="J131" s="39">
        <f t="shared" si="13"/>
        <v>17197.84770102537</v>
      </c>
    </row>
    <row r="132" spans="3:10" ht="15">
      <c r="C132" s="5"/>
      <c r="D132" s="22">
        <f t="shared" si="7"/>
        <v>117</v>
      </c>
      <c r="E132" s="28">
        <f t="shared" si="8"/>
        <v>45104</v>
      </c>
      <c r="F132" s="39">
        <f t="shared" si="9"/>
        <v>17197.84770102537</v>
      </c>
      <c r="G132" s="39">
        <f t="shared" si="10"/>
        <v>439.07412576766296</v>
      </c>
      <c r="H132" s="39">
        <f t="shared" si="11"/>
        <v>152.44333075057347</v>
      </c>
      <c r="I132" s="39">
        <f t="shared" si="12"/>
        <v>286.6307950170895</v>
      </c>
      <c r="J132" s="39">
        <f t="shared" si="13"/>
        <v>17045.404370274802</v>
      </c>
    </row>
    <row r="133" spans="3:10" ht="15">
      <c r="C133" s="5"/>
      <c r="D133" s="22">
        <f t="shared" si="7"/>
        <v>118</v>
      </c>
      <c r="E133" s="28">
        <f t="shared" si="8"/>
        <v>45134</v>
      </c>
      <c r="F133" s="39">
        <f t="shared" si="9"/>
        <v>17045.404370274802</v>
      </c>
      <c r="G133" s="39">
        <f t="shared" si="10"/>
        <v>439.07412576766296</v>
      </c>
      <c r="H133" s="39">
        <f t="shared" si="11"/>
        <v>154.98405292974962</v>
      </c>
      <c r="I133" s="39">
        <f t="shared" si="12"/>
        <v>284.09007283791334</v>
      </c>
      <c r="J133" s="39">
        <f t="shared" si="13"/>
        <v>16890.420317345066</v>
      </c>
    </row>
    <row r="134" spans="3:10" ht="15">
      <c r="C134" s="5"/>
      <c r="D134" s="22">
        <f t="shared" si="7"/>
        <v>119</v>
      </c>
      <c r="E134" s="28">
        <f t="shared" si="8"/>
        <v>45165</v>
      </c>
      <c r="F134" s="39">
        <f t="shared" si="9"/>
        <v>16890.420317345066</v>
      </c>
      <c r="G134" s="39">
        <f t="shared" si="10"/>
        <v>439.07412576766296</v>
      </c>
      <c r="H134" s="39">
        <f t="shared" si="11"/>
        <v>157.56712047857854</v>
      </c>
      <c r="I134" s="39">
        <f t="shared" si="12"/>
        <v>281.5070052890844</v>
      </c>
      <c r="J134" s="39">
        <f t="shared" si="13"/>
        <v>16732.85319686649</v>
      </c>
    </row>
    <row r="135" spans="3:10" ht="15">
      <c r="C135" s="5"/>
      <c r="D135" s="22">
        <f t="shared" si="7"/>
        <v>120</v>
      </c>
      <c r="E135" s="28">
        <f t="shared" si="8"/>
        <v>45196</v>
      </c>
      <c r="F135" s="39">
        <f t="shared" si="9"/>
        <v>16732.85319686649</v>
      </c>
      <c r="G135" s="39">
        <f t="shared" si="10"/>
        <v>439.07412576766296</v>
      </c>
      <c r="H135" s="39">
        <f t="shared" si="11"/>
        <v>160.19323915322144</v>
      </c>
      <c r="I135" s="39">
        <f t="shared" si="12"/>
        <v>278.8808866144415</v>
      </c>
      <c r="J135" s="39">
        <f t="shared" si="13"/>
        <v>16572.659957713273</v>
      </c>
    </row>
    <row r="136" spans="3:10" ht="15">
      <c r="C136" s="5"/>
      <c r="D136" s="22">
        <f t="shared" si="7"/>
        <v>121</v>
      </c>
      <c r="E136" s="28">
        <f t="shared" si="8"/>
        <v>45226</v>
      </c>
      <c r="F136" s="39">
        <f t="shared" si="9"/>
        <v>16572.659957713273</v>
      </c>
      <c r="G136" s="39">
        <f t="shared" si="10"/>
        <v>439.07412576766296</v>
      </c>
      <c r="H136" s="39">
        <f t="shared" si="11"/>
        <v>162.86312647244176</v>
      </c>
      <c r="I136" s="39">
        <f t="shared" si="12"/>
        <v>276.2109992952212</v>
      </c>
      <c r="J136" s="39">
        <f t="shared" si="13"/>
        <v>16409.79683124082</v>
      </c>
    </row>
    <row r="137" spans="3:10" ht="15">
      <c r="C137" s="5"/>
      <c r="D137" s="22">
        <f t="shared" si="7"/>
        <v>122</v>
      </c>
      <c r="E137" s="28">
        <f t="shared" si="8"/>
        <v>45257</v>
      </c>
      <c r="F137" s="39">
        <f t="shared" si="9"/>
        <v>16409.79683124082</v>
      </c>
      <c r="G137" s="39">
        <f t="shared" si="10"/>
        <v>439.07412576766296</v>
      </c>
      <c r="H137" s="39">
        <f t="shared" si="11"/>
        <v>165.5775119136493</v>
      </c>
      <c r="I137" s="39">
        <f t="shared" si="12"/>
        <v>273.4966138540137</v>
      </c>
      <c r="J137" s="39">
        <f t="shared" si="13"/>
        <v>16244.219319327181</v>
      </c>
    </row>
    <row r="138" spans="3:10" ht="15">
      <c r="C138" s="5"/>
      <c r="D138" s="22">
        <f t="shared" si="7"/>
        <v>123</v>
      </c>
      <c r="E138" s="28">
        <f t="shared" si="8"/>
        <v>45287</v>
      </c>
      <c r="F138" s="39">
        <f t="shared" si="9"/>
        <v>16244.219319327181</v>
      </c>
      <c r="G138" s="39">
        <f t="shared" si="10"/>
        <v>439.07412576766296</v>
      </c>
      <c r="H138" s="39">
        <f t="shared" si="11"/>
        <v>168.33713711220992</v>
      </c>
      <c r="I138" s="39">
        <f t="shared" si="12"/>
        <v>270.73698865545305</v>
      </c>
      <c r="J138" s="39">
        <f t="shared" si="13"/>
        <v>16075.882182214991</v>
      </c>
    </row>
    <row r="139" spans="3:10" ht="15">
      <c r="C139" s="5"/>
      <c r="D139" s="22">
        <f t="shared" si="7"/>
        <v>124</v>
      </c>
      <c r="E139" s="28">
        <f t="shared" si="8"/>
        <v>45318</v>
      </c>
      <c r="F139" s="39">
        <f t="shared" si="9"/>
        <v>16075.882182214991</v>
      </c>
      <c r="G139" s="39">
        <f t="shared" si="10"/>
        <v>439.07412576766296</v>
      </c>
      <c r="H139" s="39">
        <f t="shared" si="11"/>
        <v>171.14275606407978</v>
      </c>
      <c r="I139" s="39">
        <f t="shared" si="12"/>
        <v>267.9313697035832</v>
      </c>
      <c r="J139" s="39">
        <f t="shared" si="13"/>
        <v>15904.739426150889</v>
      </c>
    </row>
    <row r="140" spans="3:10" ht="15">
      <c r="C140" s="5"/>
      <c r="D140" s="22">
        <f t="shared" si="7"/>
        <v>125</v>
      </c>
      <c r="E140" s="28">
        <f t="shared" si="8"/>
        <v>45349</v>
      </c>
      <c r="F140" s="39">
        <f t="shared" si="9"/>
        <v>15904.739426150889</v>
      </c>
      <c r="G140" s="39">
        <f t="shared" si="10"/>
        <v>439.07412576766296</v>
      </c>
      <c r="H140" s="39">
        <f t="shared" si="11"/>
        <v>173.99513533181482</v>
      </c>
      <c r="I140" s="39">
        <f t="shared" si="12"/>
        <v>265.07899043584814</v>
      </c>
      <c r="J140" s="39">
        <f t="shared" si="13"/>
        <v>15730.744290819071</v>
      </c>
    </row>
    <row r="141" spans="3:10" ht="15">
      <c r="C141" s="5"/>
      <c r="D141" s="22">
        <f t="shared" si="7"/>
        <v>126</v>
      </c>
      <c r="E141" s="28">
        <f t="shared" si="8"/>
        <v>45378</v>
      </c>
      <c r="F141" s="39">
        <f t="shared" si="9"/>
        <v>15730.744290819071</v>
      </c>
      <c r="G141" s="39">
        <f t="shared" si="10"/>
        <v>439.07412576766296</v>
      </c>
      <c r="H141" s="39">
        <f t="shared" si="11"/>
        <v>176.89505425401177</v>
      </c>
      <c r="I141" s="39">
        <f t="shared" si="12"/>
        <v>262.1790715136512</v>
      </c>
      <c r="J141" s="39">
        <f t="shared" si="13"/>
        <v>15553.84923656506</v>
      </c>
    </row>
    <row r="142" spans="3:10" ht="15">
      <c r="C142" s="5"/>
      <c r="D142" s="22">
        <f t="shared" si="7"/>
        <v>127</v>
      </c>
      <c r="E142" s="28">
        <f t="shared" si="8"/>
        <v>45409</v>
      </c>
      <c r="F142" s="39">
        <f t="shared" si="9"/>
        <v>15553.84923656506</v>
      </c>
      <c r="G142" s="39">
        <f t="shared" si="10"/>
        <v>439.07412576766296</v>
      </c>
      <c r="H142" s="39">
        <f t="shared" si="11"/>
        <v>179.8433051582453</v>
      </c>
      <c r="I142" s="39">
        <f t="shared" si="12"/>
        <v>259.23082060941766</v>
      </c>
      <c r="J142" s="39">
        <f t="shared" si="13"/>
        <v>15374.005931406806</v>
      </c>
    </row>
    <row r="143" spans="3:10" ht="15">
      <c r="C143" s="5"/>
      <c r="D143" s="22">
        <f t="shared" si="7"/>
        <v>128</v>
      </c>
      <c r="E143" s="28">
        <f t="shared" si="8"/>
        <v>45439</v>
      </c>
      <c r="F143" s="39">
        <f t="shared" si="9"/>
        <v>15374.005931406806</v>
      </c>
      <c r="G143" s="39">
        <f t="shared" si="10"/>
        <v>439.07412576766296</v>
      </c>
      <c r="H143" s="39">
        <f t="shared" si="11"/>
        <v>182.84069357754953</v>
      </c>
      <c r="I143" s="39">
        <f t="shared" si="12"/>
        <v>256.23343219011343</v>
      </c>
      <c r="J143" s="39">
        <f t="shared" si="13"/>
        <v>15191.165237829293</v>
      </c>
    </row>
    <row r="144" spans="3:10" ht="15">
      <c r="C144" s="5"/>
      <c r="D144" s="22">
        <f aca="true" t="shared" si="14" ref="D144:D207">IF(Loan_Not_Paid*Values_Entered,Payment_Number,"")</f>
        <v>129</v>
      </c>
      <c r="E144" s="28">
        <f aca="true" t="shared" si="15" ref="E144:E207">IF(Loan_Not_Paid*Values_Entered,Payment_Date,"")</f>
        <v>45470</v>
      </c>
      <c r="F144" s="39">
        <f aca="true" t="shared" si="16" ref="F144:F207">IF(Loan_Not_Paid*Values_Entered,Beginning_Balance,"")</f>
        <v>15191.165237829293</v>
      </c>
      <c r="G144" s="39">
        <f aca="true" t="shared" si="17" ref="G144:G207">IF(Loan_Not_Paid*Values_Entered,Monthly_Payment,"")</f>
        <v>439.07412576766296</v>
      </c>
      <c r="H144" s="39">
        <f aca="true" t="shared" si="18" ref="H144:H207">IF(Loan_Not_Paid*Values_Entered,Principal,"")</f>
        <v>185.8880384705081</v>
      </c>
      <c r="I144" s="39">
        <f aca="true" t="shared" si="19" ref="I144:I207">IF(Loan_Not_Paid*Values_Entered,Interest,"")</f>
        <v>253.18608729715487</v>
      </c>
      <c r="J144" s="39">
        <f aca="true" t="shared" si="20" ref="J144:J207">IF(Loan_Not_Paid*Values_Entered,Ending_Balance,"")</f>
        <v>15005.277199358767</v>
      </c>
    </row>
    <row r="145" spans="3:10" ht="15">
      <c r="C145" s="5"/>
      <c r="D145" s="22">
        <f t="shared" si="14"/>
        <v>130</v>
      </c>
      <c r="E145" s="28">
        <f t="shared" si="15"/>
        <v>45500</v>
      </c>
      <c r="F145" s="39">
        <f t="shared" si="16"/>
        <v>15005.277199358767</v>
      </c>
      <c r="G145" s="39">
        <f t="shared" si="17"/>
        <v>439.07412576766296</v>
      </c>
      <c r="H145" s="39">
        <f t="shared" si="18"/>
        <v>188.98617244501685</v>
      </c>
      <c r="I145" s="39">
        <f t="shared" si="19"/>
        <v>250.08795332264611</v>
      </c>
      <c r="J145" s="39">
        <f t="shared" si="20"/>
        <v>14816.291026913736</v>
      </c>
    </row>
    <row r="146" spans="3:10" ht="15">
      <c r="C146" s="5"/>
      <c r="D146" s="22">
        <f t="shared" si="14"/>
        <v>131</v>
      </c>
      <c r="E146" s="28">
        <f t="shared" si="15"/>
        <v>45531</v>
      </c>
      <c r="F146" s="39">
        <f t="shared" si="16"/>
        <v>14816.291026913736</v>
      </c>
      <c r="G146" s="39">
        <f t="shared" si="17"/>
        <v>439.07412576766296</v>
      </c>
      <c r="H146" s="39">
        <f t="shared" si="18"/>
        <v>192.13594198576737</v>
      </c>
      <c r="I146" s="39">
        <f t="shared" si="19"/>
        <v>246.9381837818956</v>
      </c>
      <c r="J146" s="39">
        <f t="shared" si="20"/>
        <v>14624.155084927974</v>
      </c>
    </row>
    <row r="147" spans="3:10" ht="15">
      <c r="C147" s="5"/>
      <c r="D147" s="22">
        <f t="shared" si="14"/>
        <v>132</v>
      </c>
      <c r="E147" s="28">
        <f t="shared" si="15"/>
        <v>45562</v>
      </c>
      <c r="F147" s="39">
        <f t="shared" si="16"/>
        <v>14624.155084927974</v>
      </c>
      <c r="G147" s="39">
        <f t="shared" si="17"/>
        <v>439.07412576766296</v>
      </c>
      <c r="H147" s="39">
        <f t="shared" si="18"/>
        <v>195.33820768553008</v>
      </c>
      <c r="I147" s="39">
        <f t="shared" si="19"/>
        <v>243.73591808213288</v>
      </c>
      <c r="J147" s="39">
        <f t="shared" si="20"/>
        <v>14428.81687724244</v>
      </c>
    </row>
    <row r="148" spans="3:10" ht="15">
      <c r="C148" s="5"/>
      <c r="D148" s="22">
        <f t="shared" si="14"/>
        <v>133</v>
      </c>
      <c r="E148" s="28">
        <f t="shared" si="15"/>
        <v>45592</v>
      </c>
      <c r="F148" s="39">
        <f t="shared" si="16"/>
        <v>14428.81687724244</v>
      </c>
      <c r="G148" s="39">
        <f t="shared" si="17"/>
        <v>439.07412576766296</v>
      </c>
      <c r="H148" s="39">
        <f t="shared" si="18"/>
        <v>198.59384448028896</v>
      </c>
      <c r="I148" s="39">
        <f t="shared" si="19"/>
        <v>240.480281287374</v>
      </c>
      <c r="J148" s="39">
        <f t="shared" si="20"/>
        <v>14230.22303276218</v>
      </c>
    </row>
    <row r="149" spans="3:10" ht="15">
      <c r="C149" s="5"/>
      <c r="D149" s="22">
        <f t="shared" si="14"/>
        <v>134</v>
      </c>
      <c r="E149" s="28">
        <f t="shared" si="15"/>
        <v>45623</v>
      </c>
      <c r="F149" s="39">
        <f t="shared" si="16"/>
        <v>14230.22303276218</v>
      </c>
      <c r="G149" s="39">
        <f t="shared" si="17"/>
        <v>439.07412576766296</v>
      </c>
      <c r="H149" s="39">
        <f t="shared" si="18"/>
        <v>201.9037418882933</v>
      </c>
      <c r="I149" s="39">
        <f t="shared" si="19"/>
        <v>237.17038387936967</v>
      </c>
      <c r="J149" s="39">
        <f t="shared" si="20"/>
        <v>14028.319290873857</v>
      </c>
    </row>
    <row r="150" spans="3:10" ht="15">
      <c r="C150" s="5"/>
      <c r="D150" s="22">
        <f t="shared" si="14"/>
        <v>135</v>
      </c>
      <c r="E150" s="28">
        <f t="shared" si="15"/>
        <v>45653</v>
      </c>
      <c r="F150" s="39">
        <f t="shared" si="16"/>
        <v>14028.319290873857</v>
      </c>
      <c r="G150" s="39">
        <f t="shared" si="17"/>
        <v>439.07412576766296</v>
      </c>
      <c r="H150" s="39">
        <f t="shared" si="18"/>
        <v>205.2688042530987</v>
      </c>
      <c r="I150" s="39">
        <f t="shared" si="19"/>
        <v>233.80532151456427</v>
      </c>
      <c r="J150" s="39">
        <f t="shared" si="20"/>
        <v>13823.050486620778</v>
      </c>
    </row>
    <row r="151" spans="3:10" ht="15">
      <c r="C151" s="5"/>
      <c r="D151" s="22">
        <f t="shared" si="14"/>
        <v>136</v>
      </c>
      <c r="E151" s="28">
        <f t="shared" si="15"/>
        <v>45684</v>
      </c>
      <c r="F151" s="39">
        <f t="shared" si="16"/>
        <v>13823.050486620778</v>
      </c>
      <c r="G151" s="39">
        <f t="shared" si="17"/>
        <v>439.07412576766296</v>
      </c>
      <c r="H151" s="39">
        <f t="shared" si="18"/>
        <v>208.68995099065</v>
      </c>
      <c r="I151" s="39">
        <f t="shared" si="19"/>
        <v>230.38417477701296</v>
      </c>
      <c r="J151" s="39">
        <f t="shared" si="20"/>
        <v>13614.360535630141</v>
      </c>
    </row>
    <row r="152" spans="3:10" ht="15">
      <c r="C152" s="5"/>
      <c r="D152" s="22">
        <f t="shared" si="14"/>
        <v>137</v>
      </c>
      <c r="E152" s="28">
        <f t="shared" si="15"/>
        <v>45715</v>
      </c>
      <c r="F152" s="39">
        <f t="shared" si="16"/>
        <v>13614.360535630141</v>
      </c>
      <c r="G152" s="39">
        <f t="shared" si="17"/>
        <v>439.07412576766296</v>
      </c>
      <c r="H152" s="39">
        <f t="shared" si="18"/>
        <v>212.16811684049395</v>
      </c>
      <c r="I152" s="39">
        <f t="shared" si="19"/>
        <v>226.906008927169</v>
      </c>
      <c r="J152" s="39">
        <f t="shared" si="20"/>
        <v>13402.192418789607</v>
      </c>
    </row>
    <row r="153" spans="3:10" ht="15">
      <c r="C153" s="5"/>
      <c r="D153" s="22">
        <f t="shared" si="14"/>
        <v>138</v>
      </c>
      <c r="E153" s="28">
        <f t="shared" si="15"/>
        <v>45743</v>
      </c>
      <c r="F153" s="39">
        <f t="shared" si="16"/>
        <v>13402.192418789607</v>
      </c>
      <c r="G153" s="39">
        <f t="shared" si="17"/>
        <v>439.07412576766296</v>
      </c>
      <c r="H153" s="39">
        <f t="shared" si="18"/>
        <v>215.7042521211695</v>
      </c>
      <c r="I153" s="39">
        <f t="shared" si="19"/>
        <v>223.36987364649346</v>
      </c>
      <c r="J153" s="39">
        <f t="shared" si="20"/>
        <v>13186.488166668452</v>
      </c>
    </row>
    <row r="154" spans="3:10" ht="15">
      <c r="C154" s="5"/>
      <c r="D154" s="22">
        <f t="shared" si="14"/>
        <v>139</v>
      </c>
      <c r="E154" s="28">
        <f t="shared" si="15"/>
        <v>45774</v>
      </c>
      <c r="F154" s="39">
        <f t="shared" si="16"/>
        <v>13186.488166668452</v>
      </c>
      <c r="G154" s="39">
        <f t="shared" si="17"/>
        <v>439.07412576766296</v>
      </c>
      <c r="H154" s="39">
        <f t="shared" si="18"/>
        <v>219.29932298985543</v>
      </c>
      <c r="I154" s="39">
        <f t="shared" si="19"/>
        <v>219.77480277780754</v>
      </c>
      <c r="J154" s="39">
        <f t="shared" si="20"/>
        <v>12967.188843678567</v>
      </c>
    </row>
    <row r="155" spans="3:10" ht="15">
      <c r="C155" s="5"/>
      <c r="D155" s="22">
        <f t="shared" si="14"/>
        <v>140</v>
      </c>
      <c r="E155" s="28">
        <f t="shared" si="15"/>
        <v>45804</v>
      </c>
      <c r="F155" s="39">
        <f t="shared" si="16"/>
        <v>12967.188843678567</v>
      </c>
      <c r="G155" s="39">
        <f t="shared" si="17"/>
        <v>439.07412576766296</v>
      </c>
      <c r="H155" s="39">
        <f t="shared" si="18"/>
        <v>222.95431170635354</v>
      </c>
      <c r="I155" s="39">
        <f t="shared" si="19"/>
        <v>216.11981406130943</v>
      </c>
      <c r="J155" s="39">
        <f t="shared" si="20"/>
        <v>12744.234531972266</v>
      </c>
    </row>
    <row r="156" spans="3:10" ht="15">
      <c r="C156" s="5"/>
      <c r="D156" s="22">
        <f t="shared" si="14"/>
        <v>141</v>
      </c>
      <c r="E156" s="28">
        <f t="shared" si="15"/>
        <v>45835</v>
      </c>
      <c r="F156" s="39">
        <f t="shared" si="16"/>
        <v>12744.234531972266</v>
      </c>
      <c r="G156" s="39">
        <f t="shared" si="17"/>
        <v>439.07412576766296</v>
      </c>
      <c r="H156" s="39">
        <f t="shared" si="18"/>
        <v>226.67021690145853</v>
      </c>
      <c r="I156" s="39">
        <f t="shared" si="19"/>
        <v>212.40390886620443</v>
      </c>
      <c r="J156" s="39">
        <f t="shared" si="20"/>
        <v>12517.564315070777</v>
      </c>
    </row>
    <row r="157" spans="3:10" ht="15">
      <c r="C157" s="5"/>
      <c r="D157" s="22">
        <f t="shared" si="14"/>
        <v>142</v>
      </c>
      <c r="E157" s="28">
        <f t="shared" si="15"/>
        <v>45865</v>
      </c>
      <c r="F157" s="39">
        <f t="shared" si="16"/>
        <v>12517.564315070777</v>
      </c>
      <c r="G157" s="39">
        <f t="shared" si="17"/>
        <v>439.07412576766296</v>
      </c>
      <c r="H157" s="39">
        <f t="shared" si="18"/>
        <v>230.4480538498167</v>
      </c>
      <c r="I157" s="39">
        <f t="shared" si="19"/>
        <v>208.62607191784628</v>
      </c>
      <c r="J157" s="39">
        <f t="shared" si="20"/>
        <v>12287.116261220945</v>
      </c>
    </row>
    <row r="158" spans="3:10" ht="15">
      <c r="C158" s="5"/>
      <c r="D158" s="22">
        <f t="shared" si="14"/>
        <v>143</v>
      </c>
      <c r="E158" s="28">
        <f t="shared" si="15"/>
        <v>45896</v>
      </c>
      <c r="F158" s="39">
        <f t="shared" si="16"/>
        <v>12287.116261220945</v>
      </c>
      <c r="G158" s="39">
        <f t="shared" si="17"/>
        <v>439.07412576766296</v>
      </c>
      <c r="H158" s="39">
        <f t="shared" si="18"/>
        <v>234.28885474731388</v>
      </c>
      <c r="I158" s="39">
        <f t="shared" si="19"/>
        <v>204.7852710203491</v>
      </c>
      <c r="J158" s="39">
        <f t="shared" si="20"/>
        <v>12052.827406473662</v>
      </c>
    </row>
    <row r="159" spans="3:10" ht="15">
      <c r="C159" s="5"/>
      <c r="D159" s="22">
        <f t="shared" si="14"/>
        <v>144</v>
      </c>
      <c r="E159" s="28">
        <f t="shared" si="15"/>
        <v>45927</v>
      </c>
      <c r="F159" s="39">
        <f t="shared" si="16"/>
        <v>12052.827406473662</v>
      </c>
      <c r="G159" s="39">
        <f t="shared" si="17"/>
        <v>439.07412576766296</v>
      </c>
      <c r="H159" s="39">
        <f t="shared" si="18"/>
        <v>238.19366899310194</v>
      </c>
      <c r="I159" s="39">
        <f t="shared" si="19"/>
        <v>200.88045677456103</v>
      </c>
      <c r="J159" s="39">
        <f t="shared" si="20"/>
        <v>11814.633737480588</v>
      </c>
    </row>
    <row r="160" spans="3:10" ht="15">
      <c r="C160" s="5"/>
      <c r="D160" s="22">
        <f t="shared" si="14"/>
        <v>145</v>
      </c>
      <c r="E160" s="28">
        <f t="shared" si="15"/>
        <v>45957</v>
      </c>
      <c r="F160" s="30">
        <f t="shared" si="16"/>
        <v>11814.633737480588</v>
      </c>
      <c r="G160" s="30">
        <f t="shared" si="17"/>
        <v>439.07412576766296</v>
      </c>
      <c r="H160" s="30">
        <f t="shared" si="18"/>
        <v>242.16356347631984</v>
      </c>
      <c r="I160" s="30">
        <f t="shared" si="19"/>
        <v>196.91056229134313</v>
      </c>
      <c r="J160" s="31">
        <f t="shared" si="20"/>
        <v>11572.470174004207</v>
      </c>
    </row>
    <row r="161" spans="3:10" ht="15">
      <c r="C161" s="5"/>
      <c r="D161" s="22">
        <f t="shared" si="14"/>
        <v>146</v>
      </c>
      <c r="E161" s="28">
        <f t="shared" si="15"/>
        <v>45988</v>
      </c>
      <c r="F161" s="30">
        <f t="shared" si="16"/>
        <v>11572.470174004207</v>
      </c>
      <c r="G161" s="30">
        <f t="shared" si="17"/>
        <v>439.07412576766296</v>
      </c>
      <c r="H161" s="30">
        <f t="shared" si="18"/>
        <v>246.19962286759284</v>
      </c>
      <c r="I161" s="30">
        <f t="shared" si="19"/>
        <v>192.87450290007013</v>
      </c>
      <c r="J161" s="31">
        <f t="shared" si="20"/>
        <v>11326.270551136637</v>
      </c>
    </row>
    <row r="162" spans="3:10" ht="15">
      <c r="C162" s="5"/>
      <c r="D162" s="22">
        <f t="shared" si="14"/>
        <v>147</v>
      </c>
      <c r="E162" s="28">
        <f t="shared" si="15"/>
        <v>46018</v>
      </c>
      <c r="F162" s="30">
        <f t="shared" si="16"/>
        <v>11326.270551136637</v>
      </c>
      <c r="G162" s="30">
        <f t="shared" si="17"/>
        <v>439.07412576766296</v>
      </c>
      <c r="H162" s="30">
        <f t="shared" si="18"/>
        <v>250.30294991538568</v>
      </c>
      <c r="I162" s="30">
        <f t="shared" si="19"/>
        <v>188.77117585227728</v>
      </c>
      <c r="J162" s="31">
        <f t="shared" si="20"/>
        <v>11075.96760122123</v>
      </c>
    </row>
    <row r="163" spans="3:10" ht="15">
      <c r="C163" s="5"/>
      <c r="D163" s="22">
        <f t="shared" si="14"/>
        <v>148</v>
      </c>
      <c r="E163" s="28">
        <f t="shared" si="15"/>
        <v>46049</v>
      </c>
      <c r="F163" s="30">
        <f t="shared" si="16"/>
        <v>11075.96760122123</v>
      </c>
      <c r="G163" s="30">
        <f t="shared" si="17"/>
        <v>439.07412576766296</v>
      </c>
      <c r="H163" s="30">
        <f t="shared" si="18"/>
        <v>254.47466574730913</v>
      </c>
      <c r="I163" s="30">
        <f t="shared" si="19"/>
        <v>184.59946002035383</v>
      </c>
      <c r="J163" s="31">
        <f t="shared" si="20"/>
        <v>10821.492935473972</v>
      </c>
    </row>
    <row r="164" spans="3:10" ht="15">
      <c r="C164" s="5"/>
      <c r="D164" s="22">
        <f t="shared" si="14"/>
        <v>149</v>
      </c>
      <c r="E164" s="28">
        <f t="shared" si="15"/>
        <v>46080</v>
      </c>
      <c r="F164" s="30">
        <f t="shared" si="16"/>
        <v>10821.492935473972</v>
      </c>
      <c r="G164" s="30">
        <f t="shared" si="17"/>
        <v>439.07412576766296</v>
      </c>
      <c r="H164" s="30">
        <f t="shared" si="18"/>
        <v>258.7159101764301</v>
      </c>
      <c r="I164" s="30">
        <f t="shared" si="19"/>
        <v>180.35821559123286</v>
      </c>
      <c r="J164" s="31">
        <f t="shared" si="20"/>
        <v>10562.777025297517</v>
      </c>
    </row>
    <row r="165" spans="3:10" ht="15">
      <c r="C165" s="5"/>
      <c r="D165" s="22">
        <f t="shared" si="14"/>
        <v>150</v>
      </c>
      <c r="E165" s="28">
        <f t="shared" si="15"/>
        <v>46108</v>
      </c>
      <c r="F165" s="30">
        <f t="shared" si="16"/>
        <v>10562.777025297517</v>
      </c>
      <c r="G165" s="30">
        <f t="shared" si="17"/>
        <v>439.07412576766296</v>
      </c>
      <c r="H165" s="30">
        <f t="shared" si="18"/>
        <v>263.02784201270435</v>
      </c>
      <c r="I165" s="30">
        <f t="shared" si="19"/>
        <v>176.0462837549586</v>
      </c>
      <c r="J165" s="31">
        <f t="shared" si="20"/>
        <v>10299.749183284817</v>
      </c>
    </row>
    <row r="166" spans="3:10" ht="15">
      <c r="C166" s="5"/>
      <c r="D166" s="22">
        <f t="shared" si="14"/>
        <v>151</v>
      </c>
      <c r="E166" s="28">
        <f t="shared" si="15"/>
        <v>46139</v>
      </c>
      <c r="F166" s="30">
        <f t="shared" si="16"/>
        <v>10299.749183284817</v>
      </c>
      <c r="G166" s="30">
        <f t="shared" si="17"/>
        <v>439.07412576766296</v>
      </c>
      <c r="H166" s="30">
        <f t="shared" si="18"/>
        <v>267.41163937958265</v>
      </c>
      <c r="I166" s="30">
        <f t="shared" si="19"/>
        <v>171.66248638808028</v>
      </c>
      <c r="J166" s="31">
        <f t="shared" si="20"/>
        <v>10032.337543905247</v>
      </c>
    </row>
    <row r="167" spans="3:10" ht="15">
      <c r="C167" s="5"/>
      <c r="D167" s="22">
        <f t="shared" si="14"/>
        <v>152</v>
      </c>
      <c r="E167" s="28">
        <f t="shared" si="15"/>
        <v>46169</v>
      </c>
      <c r="F167" s="30">
        <f t="shared" si="16"/>
        <v>10032.337543905247</v>
      </c>
      <c r="G167" s="30">
        <f t="shared" si="17"/>
        <v>439.07412576766296</v>
      </c>
      <c r="H167" s="30">
        <f t="shared" si="18"/>
        <v>271.8685000359088</v>
      </c>
      <c r="I167" s="30">
        <f t="shared" si="19"/>
        <v>167.2056257317541</v>
      </c>
      <c r="J167" s="31">
        <f t="shared" si="20"/>
        <v>9760.46904386935</v>
      </c>
    </row>
    <row r="168" spans="3:10" ht="15">
      <c r="C168" s="5"/>
      <c r="D168" s="22">
        <f t="shared" si="14"/>
        <v>153</v>
      </c>
      <c r="E168" s="28">
        <f t="shared" si="15"/>
        <v>46200</v>
      </c>
      <c r="F168" s="30">
        <f t="shared" si="16"/>
        <v>9760.46904386935</v>
      </c>
      <c r="G168" s="30">
        <f t="shared" si="17"/>
        <v>439.07412576766296</v>
      </c>
      <c r="H168" s="30">
        <f t="shared" si="18"/>
        <v>276.39964170317376</v>
      </c>
      <c r="I168" s="30">
        <f t="shared" si="19"/>
        <v>162.67448406448918</v>
      </c>
      <c r="J168" s="31">
        <f t="shared" si="20"/>
        <v>9484.069402166177</v>
      </c>
    </row>
    <row r="169" spans="3:10" ht="15">
      <c r="C169" s="5"/>
      <c r="D169" s="22">
        <f t="shared" si="14"/>
        <v>154</v>
      </c>
      <c r="E169" s="28">
        <f t="shared" si="15"/>
        <v>46230</v>
      </c>
      <c r="F169" s="30">
        <f t="shared" si="16"/>
        <v>9484.069402166177</v>
      </c>
      <c r="G169" s="30">
        <f t="shared" si="17"/>
        <v>439.07412576766296</v>
      </c>
      <c r="H169" s="30">
        <f t="shared" si="18"/>
        <v>281.0063023982267</v>
      </c>
      <c r="I169" s="30">
        <f t="shared" si="19"/>
        <v>158.06782336943627</v>
      </c>
      <c r="J169" s="31">
        <f t="shared" si="20"/>
        <v>9203.063099767955</v>
      </c>
    </row>
    <row r="170" spans="3:10" ht="15">
      <c r="C170" s="5"/>
      <c r="D170" s="22">
        <f t="shared" si="14"/>
        <v>155</v>
      </c>
      <c r="E170" s="28">
        <f t="shared" si="15"/>
        <v>46261</v>
      </c>
      <c r="F170" s="30">
        <f t="shared" si="16"/>
        <v>9203.063099767955</v>
      </c>
      <c r="G170" s="30">
        <f t="shared" si="17"/>
        <v>439.07412576766296</v>
      </c>
      <c r="H170" s="30">
        <f t="shared" si="18"/>
        <v>285.6897407715304</v>
      </c>
      <c r="I170" s="30">
        <f t="shared" si="19"/>
        <v>153.38438499613258</v>
      </c>
      <c r="J170" s="31">
        <f t="shared" si="20"/>
        <v>8917.37335899641</v>
      </c>
    </row>
    <row r="171" spans="3:10" ht="15">
      <c r="C171" s="5"/>
      <c r="D171" s="22">
        <f t="shared" si="14"/>
        <v>156</v>
      </c>
      <c r="E171" s="28">
        <f t="shared" si="15"/>
        <v>46292</v>
      </c>
      <c r="F171" s="30">
        <f t="shared" si="16"/>
        <v>8917.37335899641</v>
      </c>
      <c r="G171" s="30">
        <f t="shared" si="17"/>
        <v>439.07412576766296</v>
      </c>
      <c r="H171" s="30">
        <f t="shared" si="18"/>
        <v>290.45123645105616</v>
      </c>
      <c r="I171" s="30">
        <f t="shared" si="19"/>
        <v>148.62288931660683</v>
      </c>
      <c r="J171" s="31">
        <f t="shared" si="20"/>
        <v>8626.922122545366</v>
      </c>
    </row>
    <row r="172" spans="3:10" ht="15">
      <c r="C172" s="5"/>
      <c r="D172" s="22">
        <f t="shared" si="14"/>
        <v>157</v>
      </c>
      <c r="E172" s="28">
        <f t="shared" si="15"/>
        <v>46322</v>
      </c>
      <c r="F172" s="30">
        <f t="shared" si="16"/>
        <v>8626.922122545366</v>
      </c>
      <c r="G172" s="30">
        <f t="shared" si="17"/>
        <v>439.07412576766296</v>
      </c>
      <c r="H172" s="30">
        <f t="shared" si="18"/>
        <v>295.29209039190687</v>
      </c>
      <c r="I172" s="30">
        <f t="shared" si="19"/>
        <v>143.7820353757561</v>
      </c>
      <c r="J172" s="31">
        <f t="shared" si="20"/>
        <v>8331.630032153393</v>
      </c>
    </row>
    <row r="173" spans="3:10" ht="15">
      <c r="C173" s="5"/>
      <c r="D173" s="22">
        <f t="shared" si="14"/>
        <v>158</v>
      </c>
      <c r="E173" s="28">
        <f t="shared" si="15"/>
        <v>46353</v>
      </c>
      <c r="F173" s="30">
        <f t="shared" si="16"/>
        <v>8331.630032153393</v>
      </c>
      <c r="G173" s="30">
        <f t="shared" si="17"/>
        <v>439.07412576766296</v>
      </c>
      <c r="H173" s="30">
        <f t="shared" si="18"/>
        <v>300.2136252317731</v>
      </c>
      <c r="I173" s="30">
        <f t="shared" si="19"/>
        <v>138.86050053588988</v>
      </c>
      <c r="J173" s="31">
        <f t="shared" si="20"/>
        <v>8031.416406921635</v>
      </c>
    </row>
    <row r="174" spans="3:10" ht="15">
      <c r="C174" s="5"/>
      <c r="D174" s="22">
        <f t="shared" si="14"/>
        <v>159</v>
      </c>
      <c r="E174" s="28">
        <f t="shared" si="15"/>
        <v>46383</v>
      </c>
      <c r="F174" s="30">
        <f t="shared" si="16"/>
        <v>8031.416406921635</v>
      </c>
      <c r="G174" s="30">
        <f t="shared" si="17"/>
        <v>439.07412576766296</v>
      </c>
      <c r="H174" s="30">
        <f t="shared" si="18"/>
        <v>305.2171856523024</v>
      </c>
      <c r="I174" s="30">
        <f t="shared" si="19"/>
        <v>133.85694011536057</v>
      </c>
      <c r="J174" s="31">
        <f t="shared" si="20"/>
        <v>7726.199221269402</v>
      </c>
    </row>
    <row r="175" spans="3:10" ht="15">
      <c r="C175" s="5"/>
      <c r="D175" s="22">
        <f t="shared" si="14"/>
        <v>160</v>
      </c>
      <c r="E175" s="28">
        <f t="shared" si="15"/>
        <v>46414</v>
      </c>
      <c r="F175" s="30">
        <f t="shared" si="16"/>
        <v>7726.199221269402</v>
      </c>
      <c r="G175" s="30">
        <f t="shared" si="17"/>
        <v>439.07412576766296</v>
      </c>
      <c r="H175" s="30">
        <f t="shared" si="18"/>
        <v>310.3041387465063</v>
      </c>
      <c r="I175" s="30">
        <f t="shared" si="19"/>
        <v>128.7699870211567</v>
      </c>
      <c r="J175" s="31">
        <f t="shared" si="20"/>
        <v>7415.895082522882</v>
      </c>
    </row>
    <row r="176" spans="3:10" ht="15">
      <c r="C176" s="5"/>
      <c r="D176" s="22">
        <f t="shared" si="14"/>
        <v>161</v>
      </c>
      <c r="E176" s="28">
        <f t="shared" si="15"/>
        <v>46445</v>
      </c>
      <c r="F176" s="30">
        <f t="shared" si="16"/>
        <v>7415.895082522882</v>
      </c>
      <c r="G176" s="30">
        <f t="shared" si="17"/>
        <v>439.07412576766296</v>
      </c>
      <c r="H176" s="30">
        <f t="shared" si="18"/>
        <v>315.4758743922816</v>
      </c>
      <c r="I176" s="30">
        <f t="shared" si="19"/>
        <v>123.59825137538137</v>
      </c>
      <c r="J176" s="31">
        <f t="shared" si="20"/>
        <v>7100.419208130625</v>
      </c>
    </row>
    <row r="177" spans="3:10" ht="15">
      <c r="C177" s="5"/>
      <c r="D177" s="22">
        <f t="shared" si="14"/>
        <v>162</v>
      </c>
      <c r="E177" s="28">
        <f t="shared" si="15"/>
        <v>46473</v>
      </c>
      <c r="F177" s="30">
        <f t="shared" si="16"/>
        <v>7100.419208130625</v>
      </c>
      <c r="G177" s="30">
        <f t="shared" si="17"/>
        <v>439.07412576766296</v>
      </c>
      <c r="H177" s="30">
        <f t="shared" si="18"/>
        <v>320.73380563215255</v>
      </c>
      <c r="I177" s="30">
        <f t="shared" si="19"/>
        <v>118.34032013551041</v>
      </c>
      <c r="J177" s="31">
        <f t="shared" si="20"/>
        <v>6779.685402498406</v>
      </c>
    </row>
    <row r="178" spans="3:10" ht="15">
      <c r="C178" s="5"/>
      <c r="D178" s="22">
        <f t="shared" si="14"/>
        <v>163</v>
      </c>
      <c r="E178" s="28">
        <f t="shared" si="15"/>
        <v>46504</v>
      </c>
      <c r="F178" s="30">
        <f t="shared" si="16"/>
        <v>6779.685402498406</v>
      </c>
      <c r="G178" s="30">
        <f t="shared" si="17"/>
        <v>439.07412576766296</v>
      </c>
      <c r="H178" s="30">
        <f t="shared" si="18"/>
        <v>326.07936905935617</v>
      </c>
      <c r="I178" s="30">
        <f t="shared" si="19"/>
        <v>112.99475670830677</v>
      </c>
      <c r="J178" s="31">
        <f t="shared" si="20"/>
        <v>6453.6060334390495</v>
      </c>
    </row>
    <row r="179" spans="3:10" ht="15">
      <c r="C179" s="5"/>
      <c r="D179" s="22">
        <f t="shared" si="14"/>
        <v>164</v>
      </c>
      <c r="E179" s="28">
        <f t="shared" si="15"/>
        <v>46534</v>
      </c>
      <c r="F179" s="30">
        <f t="shared" si="16"/>
        <v>6453.6060334390495</v>
      </c>
      <c r="G179" s="30">
        <f t="shared" si="17"/>
        <v>439.07412576766296</v>
      </c>
      <c r="H179" s="30">
        <f t="shared" si="18"/>
        <v>331.5140252103455</v>
      </c>
      <c r="I179" s="30">
        <f t="shared" si="19"/>
        <v>107.56010055731748</v>
      </c>
      <c r="J179" s="31">
        <f t="shared" si="20"/>
        <v>6122.092008228705</v>
      </c>
    </row>
    <row r="180" spans="3:10" ht="15">
      <c r="C180" s="5"/>
      <c r="D180" s="22">
        <f t="shared" si="14"/>
        <v>165</v>
      </c>
      <c r="E180" s="28">
        <f t="shared" si="15"/>
        <v>46565</v>
      </c>
      <c r="F180" s="30">
        <f t="shared" si="16"/>
        <v>6122.092008228705</v>
      </c>
      <c r="G180" s="30">
        <f t="shared" si="17"/>
        <v>439.07412576766296</v>
      </c>
      <c r="H180" s="30">
        <f t="shared" si="18"/>
        <v>337.03925896385124</v>
      </c>
      <c r="I180" s="30">
        <f t="shared" si="19"/>
        <v>102.03486680381175</v>
      </c>
      <c r="J180" s="31">
        <f t="shared" si="20"/>
        <v>5785.052749264811</v>
      </c>
    </row>
    <row r="181" spans="3:10" ht="15">
      <c r="C181" s="5"/>
      <c r="D181" s="22">
        <f t="shared" si="14"/>
        <v>166</v>
      </c>
      <c r="E181" s="28">
        <f t="shared" si="15"/>
        <v>46595</v>
      </c>
      <c r="F181" s="30">
        <f t="shared" si="16"/>
        <v>5785.052749264811</v>
      </c>
      <c r="G181" s="30">
        <f t="shared" si="17"/>
        <v>439.07412576766296</v>
      </c>
      <c r="H181" s="30">
        <f t="shared" si="18"/>
        <v>342.6565799465828</v>
      </c>
      <c r="I181" s="30">
        <f t="shared" si="19"/>
        <v>96.41754582108018</v>
      </c>
      <c r="J181" s="31">
        <f t="shared" si="20"/>
        <v>5442.396169318294</v>
      </c>
    </row>
    <row r="182" spans="3:10" ht="15">
      <c r="C182" s="5"/>
      <c r="D182" s="22">
        <f t="shared" si="14"/>
        <v>167</v>
      </c>
      <c r="E182" s="28">
        <f t="shared" si="15"/>
        <v>46626</v>
      </c>
      <c r="F182" s="30">
        <f t="shared" si="16"/>
        <v>5442.396169318294</v>
      </c>
      <c r="G182" s="30">
        <f t="shared" si="17"/>
        <v>439.07412576766296</v>
      </c>
      <c r="H182" s="30">
        <f t="shared" si="18"/>
        <v>348.3675229456914</v>
      </c>
      <c r="I182" s="30">
        <f t="shared" si="19"/>
        <v>90.70660282197156</v>
      </c>
      <c r="J182" s="31">
        <f t="shared" si="20"/>
        <v>5094.028646372608</v>
      </c>
    </row>
    <row r="183" spans="3:10" ht="15">
      <c r="C183" s="5"/>
      <c r="D183" s="22">
        <f t="shared" si="14"/>
        <v>168</v>
      </c>
      <c r="E183" s="28">
        <f t="shared" si="15"/>
        <v>46657</v>
      </c>
      <c r="F183" s="30">
        <f t="shared" si="16"/>
        <v>5094.028646372608</v>
      </c>
      <c r="G183" s="30">
        <f t="shared" si="17"/>
        <v>439.07412576766296</v>
      </c>
      <c r="H183" s="30">
        <f t="shared" si="18"/>
        <v>354.1736483281195</v>
      </c>
      <c r="I183" s="30">
        <f t="shared" si="19"/>
        <v>84.90047743954347</v>
      </c>
      <c r="J183" s="31">
        <f t="shared" si="20"/>
        <v>4739.854998044495</v>
      </c>
    </row>
    <row r="184" spans="3:10" ht="15">
      <c r="C184" s="5"/>
      <c r="D184" s="22">
        <f t="shared" si="14"/>
        <v>169</v>
      </c>
      <c r="E184" s="28">
        <f t="shared" si="15"/>
        <v>46687</v>
      </c>
      <c r="F184" s="30">
        <f t="shared" si="16"/>
        <v>4739.854998044495</v>
      </c>
      <c r="G184" s="30">
        <f t="shared" si="17"/>
        <v>439.07412576766296</v>
      </c>
      <c r="H184" s="30">
        <f t="shared" si="18"/>
        <v>360.0765424669214</v>
      </c>
      <c r="I184" s="30">
        <f t="shared" si="19"/>
        <v>78.99758330074158</v>
      </c>
      <c r="J184" s="31">
        <f t="shared" si="20"/>
        <v>4379.778455577558</v>
      </c>
    </row>
    <row r="185" spans="3:10" ht="15">
      <c r="C185" s="5"/>
      <c r="D185" s="22">
        <f t="shared" si="14"/>
        <v>170</v>
      </c>
      <c r="E185" s="28">
        <f t="shared" si="15"/>
        <v>46718</v>
      </c>
      <c r="F185" s="30">
        <f t="shared" si="16"/>
        <v>4379.778455577558</v>
      </c>
      <c r="G185" s="30">
        <f t="shared" si="17"/>
        <v>439.07412576766296</v>
      </c>
      <c r="H185" s="30">
        <f t="shared" si="18"/>
        <v>366.0778181747037</v>
      </c>
      <c r="I185" s="30">
        <f t="shared" si="19"/>
        <v>72.9963075929593</v>
      </c>
      <c r="J185" s="31">
        <f t="shared" si="20"/>
        <v>4013.700637402886</v>
      </c>
    </row>
    <row r="186" spans="3:10" ht="15">
      <c r="C186" s="5"/>
      <c r="D186" s="22">
        <f t="shared" si="14"/>
        <v>171</v>
      </c>
      <c r="E186" s="28">
        <f t="shared" si="15"/>
        <v>46748</v>
      </c>
      <c r="F186" s="30">
        <f t="shared" si="16"/>
        <v>4013.700637402886</v>
      </c>
      <c r="G186" s="30">
        <f t="shared" si="17"/>
        <v>439.07412576766296</v>
      </c>
      <c r="H186" s="30">
        <f t="shared" si="18"/>
        <v>372.1791151442815</v>
      </c>
      <c r="I186" s="30">
        <f t="shared" si="19"/>
        <v>66.89501062338144</v>
      </c>
      <c r="J186" s="31">
        <f t="shared" si="20"/>
        <v>3641.521522258583</v>
      </c>
    </row>
    <row r="187" spans="3:10" ht="15">
      <c r="C187" s="5"/>
      <c r="D187" s="22">
        <f t="shared" si="14"/>
        <v>172</v>
      </c>
      <c r="E187" s="28">
        <f t="shared" si="15"/>
        <v>46779</v>
      </c>
      <c r="F187" s="30">
        <f t="shared" si="16"/>
        <v>3641.521522258583</v>
      </c>
      <c r="G187" s="30">
        <f t="shared" si="17"/>
        <v>439.07412576766296</v>
      </c>
      <c r="H187" s="30">
        <f t="shared" si="18"/>
        <v>378.3821003966866</v>
      </c>
      <c r="I187" s="30">
        <f t="shared" si="19"/>
        <v>60.69202537097638</v>
      </c>
      <c r="J187" s="31">
        <f t="shared" si="20"/>
        <v>3263.13942186191</v>
      </c>
    </row>
    <row r="188" spans="3:10" ht="15">
      <c r="C188" s="5"/>
      <c r="D188" s="22">
        <f t="shared" si="14"/>
        <v>173</v>
      </c>
      <c r="E188" s="28">
        <f t="shared" si="15"/>
        <v>46810</v>
      </c>
      <c r="F188" s="30">
        <f t="shared" si="16"/>
        <v>3263.13942186191</v>
      </c>
      <c r="G188" s="30">
        <f t="shared" si="17"/>
        <v>439.07412576766296</v>
      </c>
      <c r="H188" s="30">
        <f t="shared" si="18"/>
        <v>384.68846873663114</v>
      </c>
      <c r="I188" s="30">
        <f t="shared" si="19"/>
        <v>54.385657031031826</v>
      </c>
      <c r="J188" s="31">
        <f t="shared" si="20"/>
        <v>2878.450953125255</v>
      </c>
    </row>
    <row r="189" spans="3:10" ht="15">
      <c r="C189" s="5"/>
      <c r="D189" s="22">
        <f t="shared" si="14"/>
        <v>174</v>
      </c>
      <c r="E189" s="28">
        <f t="shared" si="15"/>
        <v>46839</v>
      </c>
      <c r="F189" s="30">
        <f t="shared" si="16"/>
        <v>2878.450953125255</v>
      </c>
      <c r="G189" s="30">
        <f t="shared" si="17"/>
        <v>439.07412576766296</v>
      </c>
      <c r="H189" s="30">
        <f t="shared" si="18"/>
        <v>391.09994321557537</v>
      </c>
      <c r="I189" s="30">
        <f t="shared" si="19"/>
        <v>47.97418255208758</v>
      </c>
      <c r="J189" s="31">
        <f t="shared" si="20"/>
        <v>2487.351009909704</v>
      </c>
    </row>
    <row r="190" spans="3:10" ht="15">
      <c r="C190" s="5"/>
      <c r="D190" s="22">
        <f t="shared" si="14"/>
        <v>175</v>
      </c>
      <c r="E190" s="28">
        <f t="shared" si="15"/>
        <v>46870</v>
      </c>
      <c r="F190" s="30">
        <f t="shared" si="16"/>
        <v>2487.351009909704</v>
      </c>
      <c r="G190" s="30">
        <f t="shared" si="17"/>
        <v>439.07412576766296</v>
      </c>
      <c r="H190" s="30">
        <f t="shared" si="18"/>
        <v>397.6182756025012</v>
      </c>
      <c r="I190" s="30">
        <f t="shared" si="19"/>
        <v>41.45585016516173</v>
      </c>
      <c r="J190" s="31">
        <f t="shared" si="20"/>
        <v>2089.732734307181</v>
      </c>
    </row>
    <row r="191" spans="3:10" ht="15">
      <c r="C191" s="5"/>
      <c r="D191" s="22">
        <f t="shared" si="14"/>
        <v>176</v>
      </c>
      <c r="E191" s="28">
        <f t="shared" si="15"/>
        <v>46900</v>
      </c>
      <c r="F191" s="30">
        <f t="shared" si="16"/>
        <v>2089.732734307181</v>
      </c>
      <c r="G191" s="30">
        <f t="shared" si="17"/>
        <v>439.07412576766296</v>
      </c>
      <c r="H191" s="30">
        <f t="shared" si="18"/>
        <v>404.2452468625433</v>
      </c>
      <c r="I191" s="30">
        <f t="shared" si="19"/>
        <v>34.82887890511969</v>
      </c>
      <c r="J191" s="31">
        <f t="shared" si="20"/>
        <v>1685.487487444654</v>
      </c>
    </row>
    <row r="192" spans="3:10" ht="15">
      <c r="C192" s="5"/>
      <c r="D192" s="22">
        <f t="shared" si="14"/>
        <v>177</v>
      </c>
      <c r="E192" s="28">
        <f t="shared" si="15"/>
        <v>46931</v>
      </c>
      <c r="F192" s="30">
        <f t="shared" si="16"/>
        <v>1685.487487444654</v>
      </c>
      <c r="G192" s="30">
        <f t="shared" si="17"/>
        <v>439.07412576766296</v>
      </c>
      <c r="H192" s="30">
        <f t="shared" si="18"/>
        <v>410.9826676435854</v>
      </c>
      <c r="I192" s="30">
        <f t="shared" si="19"/>
        <v>28.09145812407757</v>
      </c>
      <c r="J192" s="31">
        <f t="shared" si="20"/>
        <v>1274.5048198010772</v>
      </c>
    </row>
    <row r="193" spans="3:10" ht="15">
      <c r="C193" s="5"/>
      <c r="D193" s="22">
        <f t="shared" si="14"/>
        <v>178</v>
      </c>
      <c r="E193" s="28">
        <f t="shared" si="15"/>
        <v>46961</v>
      </c>
      <c r="F193" s="30">
        <f t="shared" si="16"/>
        <v>1274.5048198010772</v>
      </c>
      <c r="G193" s="30">
        <f t="shared" si="17"/>
        <v>439.07412576766296</v>
      </c>
      <c r="H193" s="30">
        <f t="shared" si="18"/>
        <v>417.8323787709783</v>
      </c>
      <c r="I193" s="30">
        <f t="shared" si="19"/>
        <v>21.241746996684622</v>
      </c>
      <c r="J193" s="31">
        <f t="shared" si="20"/>
        <v>856.6724410300376</v>
      </c>
    </row>
    <row r="194" spans="3:10" ht="15">
      <c r="C194" s="5"/>
      <c r="D194" s="22">
        <f t="shared" si="14"/>
        <v>179</v>
      </c>
      <c r="E194" s="28">
        <f t="shared" si="15"/>
        <v>46992</v>
      </c>
      <c r="F194" s="30">
        <f t="shared" si="16"/>
        <v>856.6724410300376</v>
      </c>
      <c r="G194" s="30">
        <f t="shared" si="17"/>
        <v>439.07412576766296</v>
      </c>
      <c r="H194" s="30">
        <f t="shared" si="18"/>
        <v>424.7962517504957</v>
      </c>
      <c r="I194" s="30">
        <f t="shared" si="19"/>
        <v>14.277874017167292</v>
      </c>
      <c r="J194" s="31">
        <f t="shared" si="20"/>
        <v>431.87618927960284</v>
      </c>
    </row>
    <row r="195" spans="3:10" ht="15">
      <c r="C195" s="5"/>
      <c r="D195" s="22">
        <f t="shared" si="14"/>
        <v>180</v>
      </c>
      <c r="E195" s="28">
        <f t="shared" si="15"/>
        <v>47023</v>
      </c>
      <c r="F195" s="30">
        <f t="shared" si="16"/>
        <v>431.87618927960284</v>
      </c>
      <c r="G195" s="30">
        <f t="shared" si="17"/>
        <v>439.07412576766296</v>
      </c>
      <c r="H195" s="30">
        <f t="shared" si="18"/>
        <v>431.8761892796696</v>
      </c>
      <c r="I195" s="30">
        <f t="shared" si="19"/>
        <v>7.19793648799338</v>
      </c>
      <c r="J195" s="31">
        <f t="shared" si="20"/>
        <v>0</v>
      </c>
    </row>
    <row r="196" spans="3:10" ht="15">
      <c r="C196" s="5"/>
      <c r="D196" s="22">
        <f t="shared" si="14"/>
      </c>
      <c r="E196" s="28">
        <f t="shared" si="15"/>
      </c>
      <c r="F196" s="30">
        <f t="shared" si="16"/>
      </c>
      <c r="G196" s="30">
        <f t="shared" si="17"/>
      </c>
      <c r="H196" s="30">
        <f t="shared" si="18"/>
      </c>
      <c r="I196" s="30">
        <f t="shared" si="19"/>
      </c>
      <c r="J196" s="31">
        <f t="shared" si="20"/>
      </c>
    </row>
    <row r="197" spans="3:10" ht="15">
      <c r="C197" s="5"/>
      <c r="D197" s="22">
        <f t="shared" si="14"/>
      </c>
      <c r="E197" s="28">
        <f t="shared" si="15"/>
      </c>
      <c r="F197" s="30">
        <f t="shared" si="16"/>
      </c>
      <c r="G197" s="30">
        <f t="shared" si="17"/>
      </c>
      <c r="H197" s="30">
        <f t="shared" si="18"/>
      </c>
      <c r="I197" s="30">
        <f t="shared" si="19"/>
      </c>
      <c r="J197" s="31">
        <f t="shared" si="20"/>
      </c>
    </row>
    <row r="198" spans="3:10" ht="15">
      <c r="C198" s="5"/>
      <c r="D198" s="22">
        <f t="shared" si="14"/>
      </c>
      <c r="E198" s="28">
        <f t="shared" si="15"/>
      </c>
      <c r="F198" s="30">
        <f t="shared" si="16"/>
      </c>
      <c r="G198" s="30">
        <f t="shared" si="17"/>
      </c>
      <c r="H198" s="30">
        <f t="shared" si="18"/>
      </c>
      <c r="I198" s="30">
        <f t="shared" si="19"/>
      </c>
      <c r="J198" s="31">
        <f t="shared" si="20"/>
      </c>
    </row>
    <row r="199" spans="3:10" ht="15">
      <c r="C199" s="5"/>
      <c r="D199" s="22">
        <f t="shared" si="14"/>
      </c>
      <c r="E199" s="28">
        <f t="shared" si="15"/>
      </c>
      <c r="F199" s="30">
        <f t="shared" si="16"/>
      </c>
      <c r="G199" s="30">
        <f t="shared" si="17"/>
      </c>
      <c r="H199" s="30">
        <f t="shared" si="18"/>
      </c>
      <c r="I199" s="30">
        <f t="shared" si="19"/>
      </c>
      <c r="J199" s="31">
        <f t="shared" si="20"/>
      </c>
    </row>
    <row r="200" spans="3:10" ht="15">
      <c r="C200" s="5"/>
      <c r="D200" s="22">
        <f t="shared" si="14"/>
      </c>
      <c r="E200" s="28">
        <f t="shared" si="15"/>
      </c>
      <c r="F200" s="30">
        <f t="shared" si="16"/>
      </c>
      <c r="G200" s="30">
        <f t="shared" si="17"/>
      </c>
      <c r="H200" s="30">
        <f t="shared" si="18"/>
      </c>
      <c r="I200" s="30">
        <f t="shared" si="19"/>
      </c>
      <c r="J200" s="31">
        <f t="shared" si="20"/>
      </c>
    </row>
    <row r="201" spans="3:10" ht="15">
      <c r="C201" s="5"/>
      <c r="D201" s="22">
        <f t="shared" si="14"/>
      </c>
      <c r="E201" s="28">
        <f t="shared" si="15"/>
      </c>
      <c r="F201" s="30">
        <f t="shared" si="16"/>
      </c>
      <c r="G201" s="30">
        <f t="shared" si="17"/>
      </c>
      <c r="H201" s="30">
        <f t="shared" si="18"/>
      </c>
      <c r="I201" s="30">
        <f t="shared" si="19"/>
      </c>
      <c r="J201" s="31">
        <f t="shared" si="20"/>
      </c>
    </row>
    <row r="202" spans="3:10" ht="15">
      <c r="C202" s="5"/>
      <c r="D202" s="22">
        <f t="shared" si="14"/>
      </c>
      <c r="E202" s="28">
        <f t="shared" si="15"/>
      </c>
      <c r="F202" s="30">
        <f t="shared" si="16"/>
      </c>
      <c r="G202" s="30">
        <f t="shared" si="17"/>
      </c>
      <c r="H202" s="30">
        <f t="shared" si="18"/>
      </c>
      <c r="I202" s="30">
        <f t="shared" si="19"/>
      </c>
      <c r="J202" s="31">
        <f t="shared" si="20"/>
      </c>
    </row>
    <row r="203" spans="3:10" ht="15">
      <c r="C203" s="5"/>
      <c r="D203" s="22">
        <f t="shared" si="14"/>
      </c>
      <c r="E203" s="28">
        <f t="shared" si="15"/>
      </c>
      <c r="F203" s="30">
        <f t="shared" si="16"/>
      </c>
      <c r="G203" s="30">
        <f t="shared" si="17"/>
      </c>
      <c r="H203" s="30">
        <f t="shared" si="18"/>
      </c>
      <c r="I203" s="30">
        <f t="shared" si="19"/>
      </c>
      <c r="J203" s="31">
        <f t="shared" si="20"/>
      </c>
    </row>
    <row r="204" spans="3:10" ht="15">
      <c r="C204" s="5"/>
      <c r="D204" s="22">
        <f t="shared" si="14"/>
      </c>
      <c r="E204" s="28">
        <f t="shared" si="15"/>
      </c>
      <c r="F204" s="30">
        <f t="shared" si="16"/>
      </c>
      <c r="G204" s="30">
        <f t="shared" si="17"/>
      </c>
      <c r="H204" s="30">
        <f t="shared" si="18"/>
      </c>
      <c r="I204" s="30">
        <f t="shared" si="19"/>
      </c>
      <c r="J204" s="31">
        <f t="shared" si="20"/>
      </c>
    </row>
    <row r="205" spans="3:10" ht="15">
      <c r="C205" s="5"/>
      <c r="D205" s="22">
        <f t="shared" si="14"/>
      </c>
      <c r="E205" s="28">
        <f t="shared" si="15"/>
      </c>
      <c r="F205" s="30">
        <f t="shared" si="16"/>
      </c>
      <c r="G205" s="30">
        <f t="shared" si="17"/>
      </c>
      <c r="H205" s="30">
        <f t="shared" si="18"/>
      </c>
      <c r="I205" s="30">
        <f t="shared" si="19"/>
      </c>
      <c r="J205" s="31">
        <f t="shared" si="20"/>
      </c>
    </row>
    <row r="206" spans="3:10" ht="15">
      <c r="C206" s="5"/>
      <c r="D206" s="22">
        <f t="shared" si="14"/>
      </c>
      <c r="E206" s="28">
        <f t="shared" si="15"/>
      </c>
      <c r="F206" s="30">
        <f t="shared" si="16"/>
      </c>
      <c r="G206" s="30">
        <f t="shared" si="17"/>
      </c>
      <c r="H206" s="30">
        <f t="shared" si="18"/>
      </c>
      <c r="I206" s="30">
        <f t="shared" si="19"/>
      </c>
      <c r="J206" s="31">
        <f t="shared" si="20"/>
      </c>
    </row>
    <row r="207" spans="3:10" ht="15">
      <c r="C207" s="5"/>
      <c r="D207" s="22">
        <f t="shared" si="14"/>
      </c>
      <c r="E207" s="28">
        <f t="shared" si="15"/>
      </c>
      <c r="F207" s="30">
        <f t="shared" si="16"/>
      </c>
      <c r="G207" s="30">
        <f t="shared" si="17"/>
      </c>
      <c r="H207" s="30">
        <f t="shared" si="18"/>
      </c>
      <c r="I207" s="30">
        <f t="shared" si="19"/>
      </c>
      <c r="J207" s="31">
        <f t="shared" si="20"/>
      </c>
    </row>
    <row r="208" spans="3:10" ht="15">
      <c r="C208" s="5"/>
      <c r="D208" s="22">
        <f aca="true" t="shared" si="21" ref="D208:D271">IF(Loan_Not_Paid*Values_Entered,Payment_Number,"")</f>
      </c>
      <c r="E208" s="28">
        <f aca="true" t="shared" si="22" ref="E208:E271">IF(Loan_Not_Paid*Values_Entered,Payment_Date,"")</f>
      </c>
      <c r="F208" s="30">
        <f aca="true" t="shared" si="23" ref="F208:F271">IF(Loan_Not_Paid*Values_Entered,Beginning_Balance,"")</f>
      </c>
      <c r="G208" s="30">
        <f aca="true" t="shared" si="24" ref="G208:G271">IF(Loan_Not_Paid*Values_Entered,Monthly_Payment,"")</f>
      </c>
      <c r="H208" s="30">
        <f aca="true" t="shared" si="25" ref="H208:H271">IF(Loan_Not_Paid*Values_Entered,Principal,"")</f>
      </c>
      <c r="I208" s="30">
        <f aca="true" t="shared" si="26" ref="I208:I271">IF(Loan_Not_Paid*Values_Entered,Interest,"")</f>
      </c>
      <c r="J208" s="31">
        <f aca="true" t="shared" si="27" ref="J208:J271">IF(Loan_Not_Paid*Values_Entered,Ending_Balance,"")</f>
      </c>
    </row>
    <row r="209" spans="3:10" ht="15">
      <c r="C209" s="5"/>
      <c r="D209" s="22">
        <f t="shared" si="21"/>
      </c>
      <c r="E209" s="28">
        <f t="shared" si="22"/>
      </c>
      <c r="F209" s="30">
        <f t="shared" si="23"/>
      </c>
      <c r="G209" s="30">
        <f t="shared" si="24"/>
      </c>
      <c r="H209" s="30">
        <f t="shared" si="25"/>
      </c>
      <c r="I209" s="30">
        <f t="shared" si="26"/>
      </c>
      <c r="J209" s="31">
        <f t="shared" si="27"/>
      </c>
    </row>
    <row r="210" spans="3:10" ht="15">
      <c r="C210" s="5"/>
      <c r="D210" s="22">
        <f t="shared" si="21"/>
      </c>
      <c r="E210" s="28">
        <f t="shared" si="22"/>
      </c>
      <c r="F210" s="30">
        <f t="shared" si="23"/>
      </c>
      <c r="G210" s="30">
        <f t="shared" si="24"/>
      </c>
      <c r="H210" s="30">
        <f t="shared" si="25"/>
      </c>
      <c r="I210" s="30">
        <f t="shared" si="26"/>
      </c>
      <c r="J210" s="31">
        <f t="shared" si="27"/>
      </c>
    </row>
    <row r="211" spans="3:10" ht="15">
      <c r="C211" s="5"/>
      <c r="D211" s="22">
        <f t="shared" si="21"/>
      </c>
      <c r="E211" s="28">
        <f t="shared" si="22"/>
      </c>
      <c r="F211" s="30">
        <f t="shared" si="23"/>
      </c>
      <c r="G211" s="30">
        <f t="shared" si="24"/>
      </c>
      <c r="H211" s="30">
        <f t="shared" si="25"/>
      </c>
      <c r="I211" s="30">
        <f t="shared" si="26"/>
      </c>
      <c r="J211" s="31">
        <f t="shared" si="27"/>
      </c>
    </row>
    <row r="212" spans="3:10" ht="15">
      <c r="C212" s="5"/>
      <c r="D212" s="22">
        <f t="shared" si="21"/>
      </c>
      <c r="E212" s="28">
        <f t="shared" si="22"/>
      </c>
      <c r="F212" s="30">
        <f t="shared" si="23"/>
      </c>
      <c r="G212" s="30">
        <f t="shared" si="24"/>
      </c>
      <c r="H212" s="30">
        <f t="shared" si="25"/>
      </c>
      <c r="I212" s="30">
        <f t="shared" si="26"/>
      </c>
      <c r="J212" s="31">
        <f t="shared" si="27"/>
      </c>
    </row>
    <row r="213" spans="3:10" ht="15">
      <c r="C213" s="5"/>
      <c r="D213" s="22">
        <f t="shared" si="21"/>
      </c>
      <c r="E213" s="28">
        <f t="shared" si="22"/>
      </c>
      <c r="F213" s="30">
        <f t="shared" si="23"/>
      </c>
      <c r="G213" s="30">
        <f t="shared" si="24"/>
      </c>
      <c r="H213" s="30">
        <f t="shared" si="25"/>
      </c>
      <c r="I213" s="30">
        <f t="shared" si="26"/>
      </c>
      <c r="J213" s="31">
        <f t="shared" si="27"/>
      </c>
    </row>
    <row r="214" spans="3:10" ht="15">
      <c r="C214" s="5"/>
      <c r="D214" s="22">
        <f t="shared" si="21"/>
      </c>
      <c r="E214" s="28">
        <f t="shared" si="22"/>
      </c>
      <c r="F214" s="30">
        <f t="shared" si="23"/>
      </c>
      <c r="G214" s="30">
        <f t="shared" si="24"/>
      </c>
      <c r="H214" s="30">
        <f t="shared" si="25"/>
      </c>
      <c r="I214" s="30">
        <f t="shared" si="26"/>
      </c>
      <c r="J214" s="31">
        <f t="shared" si="27"/>
      </c>
    </row>
    <row r="215" spans="3:10" ht="15">
      <c r="C215" s="5"/>
      <c r="D215" s="22">
        <f t="shared" si="21"/>
      </c>
      <c r="E215" s="28">
        <f t="shared" si="22"/>
      </c>
      <c r="F215" s="30">
        <f t="shared" si="23"/>
      </c>
      <c r="G215" s="30">
        <f t="shared" si="24"/>
      </c>
      <c r="H215" s="30">
        <f t="shared" si="25"/>
      </c>
      <c r="I215" s="30">
        <f t="shared" si="26"/>
      </c>
      <c r="J215" s="31">
        <f t="shared" si="27"/>
      </c>
    </row>
    <row r="216" spans="3:10" ht="15">
      <c r="C216" s="5"/>
      <c r="D216" s="22">
        <f t="shared" si="21"/>
      </c>
      <c r="E216" s="28">
        <f t="shared" si="22"/>
      </c>
      <c r="F216" s="30">
        <f t="shared" si="23"/>
      </c>
      <c r="G216" s="30">
        <f t="shared" si="24"/>
      </c>
      <c r="H216" s="30">
        <f t="shared" si="25"/>
      </c>
      <c r="I216" s="30">
        <f t="shared" si="26"/>
      </c>
      <c r="J216" s="31">
        <f t="shared" si="27"/>
      </c>
    </row>
    <row r="217" spans="3:10" ht="15">
      <c r="C217" s="5"/>
      <c r="D217" s="22">
        <f t="shared" si="21"/>
      </c>
      <c r="E217" s="28">
        <f t="shared" si="22"/>
      </c>
      <c r="F217" s="30">
        <f t="shared" si="23"/>
      </c>
      <c r="G217" s="30">
        <f t="shared" si="24"/>
      </c>
      <c r="H217" s="30">
        <f t="shared" si="25"/>
      </c>
      <c r="I217" s="30">
        <f t="shared" si="26"/>
      </c>
      <c r="J217" s="31">
        <f t="shared" si="27"/>
      </c>
    </row>
    <row r="218" spans="3:10" ht="15">
      <c r="C218" s="5"/>
      <c r="D218" s="22">
        <f t="shared" si="21"/>
      </c>
      <c r="E218" s="28">
        <f t="shared" si="22"/>
      </c>
      <c r="F218" s="30">
        <f t="shared" si="23"/>
      </c>
      <c r="G218" s="30">
        <f t="shared" si="24"/>
      </c>
      <c r="H218" s="30">
        <f t="shared" si="25"/>
      </c>
      <c r="I218" s="30">
        <f t="shared" si="26"/>
      </c>
      <c r="J218" s="31">
        <f t="shared" si="27"/>
      </c>
    </row>
    <row r="219" spans="3:10" ht="15">
      <c r="C219" s="5"/>
      <c r="D219" s="22">
        <f t="shared" si="21"/>
      </c>
      <c r="E219" s="28">
        <f t="shared" si="22"/>
      </c>
      <c r="F219" s="30">
        <f t="shared" si="23"/>
      </c>
      <c r="G219" s="30">
        <f t="shared" si="24"/>
      </c>
      <c r="H219" s="30">
        <f t="shared" si="25"/>
      </c>
      <c r="I219" s="30">
        <f t="shared" si="26"/>
      </c>
      <c r="J219" s="31">
        <f t="shared" si="27"/>
      </c>
    </row>
    <row r="220" spans="3:10" ht="15">
      <c r="C220" s="5"/>
      <c r="D220" s="22">
        <f t="shared" si="21"/>
      </c>
      <c r="E220" s="28">
        <f t="shared" si="22"/>
      </c>
      <c r="F220" s="30">
        <f t="shared" si="23"/>
      </c>
      <c r="G220" s="30">
        <f t="shared" si="24"/>
      </c>
      <c r="H220" s="30">
        <f t="shared" si="25"/>
      </c>
      <c r="I220" s="30">
        <f t="shared" si="26"/>
      </c>
      <c r="J220" s="31">
        <f t="shared" si="27"/>
      </c>
    </row>
    <row r="221" spans="3:10" ht="15">
      <c r="C221" s="5"/>
      <c r="D221" s="22">
        <f t="shared" si="21"/>
      </c>
      <c r="E221" s="28">
        <f t="shared" si="22"/>
      </c>
      <c r="F221" s="30">
        <f t="shared" si="23"/>
      </c>
      <c r="G221" s="30">
        <f t="shared" si="24"/>
      </c>
      <c r="H221" s="30">
        <f t="shared" si="25"/>
      </c>
      <c r="I221" s="30">
        <f t="shared" si="26"/>
      </c>
      <c r="J221" s="31">
        <f t="shared" si="27"/>
      </c>
    </row>
    <row r="222" spans="3:10" ht="15">
      <c r="C222" s="5"/>
      <c r="D222" s="22">
        <f t="shared" si="21"/>
      </c>
      <c r="E222" s="28">
        <f t="shared" si="22"/>
      </c>
      <c r="F222" s="30">
        <f t="shared" si="23"/>
      </c>
      <c r="G222" s="30">
        <f t="shared" si="24"/>
      </c>
      <c r="H222" s="30">
        <f t="shared" si="25"/>
      </c>
      <c r="I222" s="30">
        <f t="shared" si="26"/>
      </c>
      <c r="J222" s="31">
        <f t="shared" si="27"/>
      </c>
    </row>
    <row r="223" spans="3:10" ht="15">
      <c r="C223" s="5"/>
      <c r="D223" s="22">
        <f t="shared" si="21"/>
      </c>
      <c r="E223" s="28">
        <f t="shared" si="22"/>
      </c>
      <c r="F223" s="30">
        <f t="shared" si="23"/>
      </c>
      <c r="G223" s="30">
        <f t="shared" si="24"/>
      </c>
      <c r="H223" s="30">
        <f t="shared" si="25"/>
      </c>
      <c r="I223" s="30">
        <f t="shared" si="26"/>
      </c>
      <c r="J223" s="31">
        <f t="shared" si="27"/>
      </c>
    </row>
    <row r="224" spans="3:10" ht="15">
      <c r="C224" s="5"/>
      <c r="D224" s="22">
        <f t="shared" si="21"/>
      </c>
      <c r="E224" s="28">
        <f t="shared" si="22"/>
      </c>
      <c r="F224" s="30">
        <f t="shared" si="23"/>
      </c>
      <c r="G224" s="30">
        <f t="shared" si="24"/>
      </c>
      <c r="H224" s="30">
        <f t="shared" si="25"/>
      </c>
      <c r="I224" s="30">
        <f t="shared" si="26"/>
      </c>
      <c r="J224" s="31">
        <f t="shared" si="27"/>
      </c>
    </row>
    <row r="225" spans="3:10" ht="15">
      <c r="C225" s="5"/>
      <c r="D225" s="22">
        <f t="shared" si="21"/>
      </c>
      <c r="E225" s="28">
        <f t="shared" si="22"/>
      </c>
      <c r="F225" s="30">
        <f t="shared" si="23"/>
      </c>
      <c r="G225" s="30">
        <f t="shared" si="24"/>
      </c>
      <c r="H225" s="30">
        <f t="shared" si="25"/>
      </c>
      <c r="I225" s="30">
        <f t="shared" si="26"/>
      </c>
      <c r="J225" s="31">
        <f t="shared" si="27"/>
      </c>
    </row>
    <row r="226" spans="3:10" ht="15">
      <c r="C226" s="5"/>
      <c r="D226" s="22">
        <f t="shared" si="21"/>
      </c>
      <c r="E226" s="28">
        <f t="shared" si="22"/>
      </c>
      <c r="F226" s="30">
        <f t="shared" si="23"/>
      </c>
      <c r="G226" s="30">
        <f t="shared" si="24"/>
      </c>
      <c r="H226" s="30">
        <f t="shared" si="25"/>
      </c>
      <c r="I226" s="30">
        <f t="shared" si="26"/>
      </c>
      <c r="J226" s="31">
        <f t="shared" si="27"/>
      </c>
    </row>
    <row r="227" spans="3:10" ht="15">
      <c r="C227" s="5"/>
      <c r="D227" s="22">
        <f t="shared" si="21"/>
      </c>
      <c r="E227" s="28">
        <f t="shared" si="22"/>
      </c>
      <c r="F227" s="30">
        <f t="shared" si="23"/>
      </c>
      <c r="G227" s="30">
        <f t="shared" si="24"/>
      </c>
      <c r="H227" s="30">
        <f t="shared" si="25"/>
      </c>
      <c r="I227" s="30">
        <f t="shared" si="26"/>
      </c>
      <c r="J227" s="31">
        <f t="shared" si="27"/>
      </c>
    </row>
    <row r="228" spans="3:10" ht="15">
      <c r="C228" s="5"/>
      <c r="D228" s="22">
        <f t="shared" si="21"/>
      </c>
      <c r="E228" s="28">
        <f t="shared" si="22"/>
      </c>
      <c r="F228" s="30">
        <f t="shared" si="23"/>
      </c>
      <c r="G228" s="30">
        <f t="shared" si="24"/>
      </c>
      <c r="H228" s="30">
        <f t="shared" si="25"/>
      </c>
      <c r="I228" s="30">
        <f t="shared" si="26"/>
      </c>
      <c r="J228" s="31">
        <f t="shared" si="27"/>
      </c>
    </row>
    <row r="229" spans="3:10" ht="15">
      <c r="C229" s="5"/>
      <c r="D229" s="22">
        <f t="shared" si="21"/>
      </c>
      <c r="E229" s="28">
        <f t="shared" si="22"/>
      </c>
      <c r="F229" s="30">
        <f t="shared" si="23"/>
      </c>
      <c r="G229" s="30">
        <f t="shared" si="24"/>
      </c>
      <c r="H229" s="30">
        <f t="shared" si="25"/>
      </c>
      <c r="I229" s="30">
        <f t="shared" si="26"/>
      </c>
      <c r="J229" s="31">
        <f t="shared" si="27"/>
      </c>
    </row>
    <row r="230" spans="3:10" ht="15">
      <c r="C230" s="5"/>
      <c r="D230" s="22">
        <f t="shared" si="21"/>
      </c>
      <c r="E230" s="28">
        <f t="shared" si="22"/>
      </c>
      <c r="F230" s="30">
        <f t="shared" si="23"/>
      </c>
      <c r="G230" s="30">
        <f t="shared" si="24"/>
      </c>
      <c r="H230" s="30">
        <f t="shared" si="25"/>
      </c>
      <c r="I230" s="30">
        <f t="shared" si="26"/>
      </c>
      <c r="J230" s="31">
        <f t="shared" si="27"/>
      </c>
    </row>
    <row r="231" spans="3:10" ht="15">
      <c r="C231" s="5"/>
      <c r="D231" s="22">
        <f t="shared" si="21"/>
      </c>
      <c r="E231" s="28">
        <f t="shared" si="22"/>
      </c>
      <c r="F231" s="30">
        <f t="shared" si="23"/>
      </c>
      <c r="G231" s="30">
        <f t="shared" si="24"/>
      </c>
      <c r="H231" s="30">
        <f t="shared" si="25"/>
      </c>
      <c r="I231" s="30">
        <f t="shared" si="26"/>
      </c>
      <c r="J231" s="31">
        <f t="shared" si="27"/>
      </c>
    </row>
    <row r="232" spans="3:10" ht="15">
      <c r="C232" s="5"/>
      <c r="D232" s="22">
        <f t="shared" si="21"/>
      </c>
      <c r="E232" s="28">
        <f t="shared" si="22"/>
      </c>
      <c r="F232" s="30">
        <f t="shared" si="23"/>
      </c>
      <c r="G232" s="30">
        <f t="shared" si="24"/>
      </c>
      <c r="H232" s="30">
        <f t="shared" si="25"/>
      </c>
      <c r="I232" s="30">
        <f t="shared" si="26"/>
      </c>
      <c r="J232" s="31">
        <f t="shared" si="27"/>
      </c>
    </row>
    <row r="233" spans="3:10" ht="15">
      <c r="C233" s="5"/>
      <c r="D233" s="22">
        <f t="shared" si="21"/>
      </c>
      <c r="E233" s="28">
        <f t="shared" si="22"/>
      </c>
      <c r="F233" s="30">
        <f t="shared" si="23"/>
      </c>
      <c r="G233" s="30">
        <f t="shared" si="24"/>
      </c>
      <c r="H233" s="30">
        <f t="shared" si="25"/>
      </c>
      <c r="I233" s="30">
        <f t="shared" si="26"/>
      </c>
      <c r="J233" s="31">
        <f t="shared" si="27"/>
      </c>
    </row>
    <row r="234" spans="3:10" ht="15">
      <c r="C234" s="5"/>
      <c r="D234" s="22">
        <f t="shared" si="21"/>
      </c>
      <c r="E234" s="28">
        <f t="shared" si="22"/>
      </c>
      <c r="F234" s="30">
        <f t="shared" si="23"/>
      </c>
      <c r="G234" s="30">
        <f t="shared" si="24"/>
      </c>
      <c r="H234" s="30">
        <f t="shared" si="25"/>
      </c>
      <c r="I234" s="30">
        <f t="shared" si="26"/>
      </c>
      <c r="J234" s="31">
        <f t="shared" si="27"/>
      </c>
    </row>
    <row r="235" spans="3:10" ht="15">
      <c r="C235" s="5"/>
      <c r="D235" s="22">
        <f t="shared" si="21"/>
      </c>
      <c r="E235" s="28">
        <f t="shared" si="22"/>
      </c>
      <c r="F235" s="30">
        <f t="shared" si="23"/>
      </c>
      <c r="G235" s="30">
        <f t="shared" si="24"/>
      </c>
      <c r="H235" s="30">
        <f t="shared" si="25"/>
      </c>
      <c r="I235" s="30">
        <f t="shared" si="26"/>
      </c>
      <c r="J235" s="31">
        <f t="shared" si="27"/>
      </c>
    </row>
    <row r="236" spans="3:10" ht="15">
      <c r="C236" s="5"/>
      <c r="D236" s="22">
        <f t="shared" si="21"/>
      </c>
      <c r="E236" s="28">
        <f t="shared" si="22"/>
      </c>
      <c r="F236" s="30">
        <f t="shared" si="23"/>
      </c>
      <c r="G236" s="30">
        <f t="shared" si="24"/>
      </c>
      <c r="H236" s="30">
        <f t="shared" si="25"/>
      </c>
      <c r="I236" s="30">
        <f t="shared" si="26"/>
      </c>
      <c r="J236" s="31">
        <f t="shared" si="27"/>
      </c>
    </row>
    <row r="237" spans="3:10" ht="15">
      <c r="C237" s="5"/>
      <c r="D237" s="22">
        <f t="shared" si="21"/>
      </c>
      <c r="E237" s="28">
        <f t="shared" si="22"/>
      </c>
      <c r="F237" s="30">
        <f t="shared" si="23"/>
      </c>
      <c r="G237" s="30">
        <f t="shared" si="24"/>
      </c>
      <c r="H237" s="30">
        <f t="shared" si="25"/>
      </c>
      <c r="I237" s="30">
        <f t="shared" si="26"/>
      </c>
      <c r="J237" s="31">
        <f t="shared" si="27"/>
      </c>
    </row>
    <row r="238" spans="3:10" ht="15">
      <c r="C238" s="5"/>
      <c r="D238" s="22">
        <f t="shared" si="21"/>
      </c>
      <c r="E238" s="28">
        <f t="shared" si="22"/>
      </c>
      <c r="F238" s="30">
        <f t="shared" si="23"/>
      </c>
      <c r="G238" s="30">
        <f t="shared" si="24"/>
      </c>
      <c r="H238" s="30">
        <f t="shared" si="25"/>
      </c>
      <c r="I238" s="30">
        <f t="shared" si="26"/>
      </c>
      <c r="J238" s="31">
        <f t="shared" si="27"/>
      </c>
    </row>
    <row r="239" spans="3:10" ht="15">
      <c r="C239" s="5"/>
      <c r="D239" s="22">
        <f t="shared" si="21"/>
      </c>
      <c r="E239" s="28">
        <f t="shared" si="22"/>
      </c>
      <c r="F239" s="30">
        <f t="shared" si="23"/>
      </c>
      <c r="G239" s="30">
        <f t="shared" si="24"/>
      </c>
      <c r="H239" s="30">
        <f t="shared" si="25"/>
      </c>
      <c r="I239" s="30">
        <f t="shared" si="26"/>
      </c>
      <c r="J239" s="31">
        <f t="shared" si="27"/>
      </c>
    </row>
    <row r="240" spans="3:10" ht="15">
      <c r="C240" s="5"/>
      <c r="D240" s="22">
        <f t="shared" si="21"/>
      </c>
      <c r="E240" s="28">
        <f t="shared" si="22"/>
      </c>
      <c r="F240" s="30">
        <f t="shared" si="23"/>
      </c>
      <c r="G240" s="30">
        <f t="shared" si="24"/>
      </c>
      <c r="H240" s="30">
        <f t="shared" si="25"/>
      </c>
      <c r="I240" s="30">
        <f t="shared" si="26"/>
      </c>
      <c r="J240" s="31">
        <f t="shared" si="27"/>
      </c>
    </row>
    <row r="241" spans="3:10" ht="15">
      <c r="C241" s="5"/>
      <c r="D241" s="22">
        <f t="shared" si="21"/>
      </c>
      <c r="E241" s="28">
        <f t="shared" si="22"/>
      </c>
      <c r="F241" s="30">
        <f t="shared" si="23"/>
      </c>
      <c r="G241" s="30">
        <f t="shared" si="24"/>
      </c>
      <c r="H241" s="30">
        <f t="shared" si="25"/>
      </c>
      <c r="I241" s="30">
        <f t="shared" si="26"/>
      </c>
      <c r="J241" s="31">
        <f t="shared" si="27"/>
      </c>
    </row>
    <row r="242" spans="3:10" ht="15">
      <c r="C242" s="5"/>
      <c r="D242" s="22">
        <f t="shared" si="21"/>
      </c>
      <c r="E242" s="28">
        <f t="shared" si="22"/>
      </c>
      <c r="F242" s="30">
        <f t="shared" si="23"/>
      </c>
      <c r="G242" s="30">
        <f t="shared" si="24"/>
      </c>
      <c r="H242" s="30">
        <f t="shared" si="25"/>
      </c>
      <c r="I242" s="30">
        <f t="shared" si="26"/>
      </c>
      <c r="J242" s="31">
        <f t="shared" si="27"/>
      </c>
    </row>
    <row r="243" spans="3:10" ht="15">
      <c r="C243" s="5"/>
      <c r="D243" s="22">
        <f t="shared" si="21"/>
      </c>
      <c r="E243" s="28">
        <f t="shared" si="22"/>
      </c>
      <c r="F243" s="30">
        <f t="shared" si="23"/>
      </c>
      <c r="G243" s="30">
        <f t="shared" si="24"/>
      </c>
      <c r="H243" s="30">
        <f t="shared" si="25"/>
      </c>
      <c r="I243" s="30">
        <f t="shared" si="26"/>
      </c>
      <c r="J243" s="31">
        <f t="shared" si="27"/>
      </c>
    </row>
    <row r="244" spans="3:10" ht="15">
      <c r="C244" s="5"/>
      <c r="D244" s="22">
        <f t="shared" si="21"/>
      </c>
      <c r="E244" s="28">
        <f t="shared" si="22"/>
      </c>
      <c r="F244" s="30">
        <f t="shared" si="23"/>
      </c>
      <c r="G244" s="30">
        <f t="shared" si="24"/>
      </c>
      <c r="H244" s="30">
        <f t="shared" si="25"/>
      </c>
      <c r="I244" s="30">
        <f t="shared" si="26"/>
      </c>
      <c r="J244" s="31">
        <f t="shared" si="27"/>
      </c>
    </row>
    <row r="245" spans="3:10" ht="15">
      <c r="C245" s="5"/>
      <c r="D245" s="22">
        <f t="shared" si="21"/>
      </c>
      <c r="E245" s="28">
        <f t="shared" si="22"/>
      </c>
      <c r="F245" s="30">
        <f t="shared" si="23"/>
      </c>
      <c r="G245" s="30">
        <f t="shared" si="24"/>
      </c>
      <c r="H245" s="30">
        <f t="shared" si="25"/>
      </c>
      <c r="I245" s="30">
        <f t="shared" si="26"/>
      </c>
      <c r="J245" s="31">
        <f t="shared" si="27"/>
      </c>
    </row>
    <row r="246" spans="3:10" ht="15">
      <c r="C246" s="5"/>
      <c r="D246" s="22">
        <f t="shared" si="21"/>
      </c>
      <c r="E246" s="28">
        <f t="shared" si="22"/>
      </c>
      <c r="F246" s="30">
        <f t="shared" si="23"/>
      </c>
      <c r="G246" s="30">
        <f t="shared" si="24"/>
      </c>
      <c r="H246" s="30">
        <f t="shared" si="25"/>
      </c>
      <c r="I246" s="30">
        <f t="shared" si="26"/>
      </c>
      <c r="J246" s="31">
        <f t="shared" si="27"/>
      </c>
    </row>
    <row r="247" spans="3:10" ht="15">
      <c r="C247" s="5"/>
      <c r="D247" s="22">
        <f t="shared" si="21"/>
      </c>
      <c r="E247" s="28">
        <f t="shared" si="22"/>
      </c>
      <c r="F247" s="30">
        <f t="shared" si="23"/>
      </c>
      <c r="G247" s="30">
        <f t="shared" si="24"/>
      </c>
      <c r="H247" s="30">
        <f t="shared" si="25"/>
      </c>
      <c r="I247" s="30">
        <f t="shared" si="26"/>
      </c>
      <c r="J247" s="31">
        <f t="shared" si="27"/>
      </c>
    </row>
    <row r="248" spans="3:10" ht="15">
      <c r="C248" s="5"/>
      <c r="D248" s="22">
        <f t="shared" si="21"/>
      </c>
      <c r="E248" s="28">
        <f t="shared" si="22"/>
      </c>
      <c r="F248" s="30">
        <f t="shared" si="23"/>
      </c>
      <c r="G248" s="30">
        <f t="shared" si="24"/>
      </c>
      <c r="H248" s="30">
        <f t="shared" si="25"/>
      </c>
      <c r="I248" s="30">
        <f t="shared" si="26"/>
      </c>
      <c r="J248" s="31">
        <f t="shared" si="27"/>
      </c>
    </row>
    <row r="249" spans="3:10" ht="15">
      <c r="C249" s="5"/>
      <c r="D249" s="22">
        <f t="shared" si="21"/>
      </c>
      <c r="E249" s="28">
        <f t="shared" si="22"/>
      </c>
      <c r="F249" s="30">
        <f t="shared" si="23"/>
      </c>
      <c r="G249" s="30">
        <f t="shared" si="24"/>
      </c>
      <c r="H249" s="30">
        <f t="shared" si="25"/>
      </c>
      <c r="I249" s="30">
        <f t="shared" si="26"/>
      </c>
      <c r="J249" s="31">
        <f t="shared" si="27"/>
      </c>
    </row>
    <row r="250" spans="3:10" ht="15">
      <c r="C250" s="5"/>
      <c r="D250" s="22">
        <f t="shared" si="21"/>
      </c>
      <c r="E250" s="28">
        <f t="shared" si="22"/>
      </c>
      <c r="F250" s="30">
        <f t="shared" si="23"/>
      </c>
      <c r="G250" s="30">
        <f t="shared" si="24"/>
      </c>
      <c r="H250" s="30">
        <f t="shared" si="25"/>
      </c>
      <c r="I250" s="30">
        <f t="shared" si="26"/>
      </c>
      <c r="J250" s="31">
        <f t="shared" si="27"/>
      </c>
    </row>
    <row r="251" spans="3:10" ht="15">
      <c r="C251" s="5"/>
      <c r="D251" s="22">
        <f t="shared" si="21"/>
      </c>
      <c r="E251" s="28">
        <f t="shared" si="22"/>
      </c>
      <c r="F251" s="30">
        <f t="shared" si="23"/>
      </c>
      <c r="G251" s="30">
        <f t="shared" si="24"/>
      </c>
      <c r="H251" s="30">
        <f t="shared" si="25"/>
      </c>
      <c r="I251" s="30">
        <f t="shared" si="26"/>
      </c>
      <c r="J251" s="31">
        <f t="shared" si="27"/>
      </c>
    </row>
    <row r="252" spans="3:10" ht="15">
      <c r="C252" s="5"/>
      <c r="D252" s="22">
        <f t="shared" si="21"/>
      </c>
      <c r="E252" s="28">
        <f t="shared" si="22"/>
      </c>
      <c r="F252" s="30">
        <f t="shared" si="23"/>
      </c>
      <c r="G252" s="30">
        <f t="shared" si="24"/>
      </c>
      <c r="H252" s="30">
        <f t="shared" si="25"/>
      </c>
      <c r="I252" s="30">
        <f t="shared" si="26"/>
      </c>
      <c r="J252" s="31">
        <f t="shared" si="27"/>
      </c>
    </row>
    <row r="253" spans="3:10" ht="15">
      <c r="C253" s="5"/>
      <c r="D253" s="22">
        <f t="shared" si="21"/>
      </c>
      <c r="E253" s="28">
        <f t="shared" si="22"/>
      </c>
      <c r="F253" s="30">
        <f t="shared" si="23"/>
      </c>
      <c r="G253" s="30">
        <f t="shared" si="24"/>
      </c>
      <c r="H253" s="30">
        <f t="shared" si="25"/>
      </c>
      <c r="I253" s="30">
        <f t="shared" si="26"/>
      </c>
      <c r="J253" s="31">
        <f t="shared" si="27"/>
      </c>
    </row>
    <row r="254" spans="3:10" ht="15">
      <c r="C254" s="5"/>
      <c r="D254" s="22">
        <f t="shared" si="21"/>
      </c>
      <c r="E254" s="28">
        <f t="shared" si="22"/>
      </c>
      <c r="F254" s="30">
        <f t="shared" si="23"/>
      </c>
      <c r="G254" s="30">
        <f t="shared" si="24"/>
      </c>
      <c r="H254" s="30">
        <f t="shared" si="25"/>
      </c>
      <c r="I254" s="30">
        <f t="shared" si="26"/>
      </c>
      <c r="J254" s="31">
        <f t="shared" si="27"/>
      </c>
    </row>
    <row r="255" spans="3:10" ht="15">
      <c r="C255" s="5"/>
      <c r="D255" s="22">
        <f t="shared" si="21"/>
      </c>
      <c r="E255" s="28">
        <f t="shared" si="22"/>
      </c>
      <c r="F255" s="30">
        <f t="shared" si="23"/>
      </c>
      <c r="G255" s="30">
        <f t="shared" si="24"/>
      </c>
      <c r="H255" s="30">
        <f t="shared" si="25"/>
      </c>
      <c r="I255" s="30">
        <f t="shared" si="26"/>
      </c>
      <c r="J255" s="31">
        <f t="shared" si="27"/>
      </c>
    </row>
    <row r="256" spans="3:10" ht="15">
      <c r="C256" s="5"/>
      <c r="D256" s="22">
        <f t="shared" si="21"/>
      </c>
      <c r="E256" s="28">
        <f t="shared" si="22"/>
      </c>
      <c r="F256" s="30">
        <f t="shared" si="23"/>
      </c>
      <c r="G256" s="30">
        <f t="shared" si="24"/>
      </c>
      <c r="H256" s="30">
        <f t="shared" si="25"/>
      </c>
      <c r="I256" s="30">
        <f t="shared" si="26"/>
      </c>
      <c r="J256" s="31">
        <f t="shared" si="27"/>
      </c>
    </row>
    <row r="257" spans="3:10" ht="15">
      <c r="C257" s="5"/>
      <c r="D257" s="22">
        <f t="shared" si="21"/>
      </c>
      <c r="E257" s="28">
        <f t="shared" si="22"/>
      </c>
      <c r="F257" s="30">
        <f t="shared" si="23"/>
      </c>
      <c r="G257" s="30">
        <f t="shared" si="24"/>
      </c>
      <c r="H257" s="30">
        <f t="shared" si="25"/>
      </c>
      <c r="I257" s="30">
        <f t="shared" si="26"/>
      </c>
      <c r="J257" s="31">
        <f t="shared" si="27"/>
      </c>
    </row>
    <row r="258" spans="3:10" ht="15">
      <c r="C258" s="5"/>
      <c r="D258" s="22">
        <f t="shared" si="21"/>
      </c>
      <c r="E258" s="28">
        <f t="shared" si="22"/>
      </c>
      <c r="F258" s="30">
        <f t="shared" si="23"/>
      </c>
      <c r="G258" s="30">
        <f t="shared" si="24"/>
      </c>
      <c r="H258" s="30">
        <f t="shared" si="25"/>
      </c>
      <c r="I258" s="30">
        <f t="shared" si="26"/>
      </c>
      <c r="J258" s="31">
        <f t="shared" si="27"/>
      </c>
    </row>
    <row r="259" spans="3:10" ht="15">
      <c r="C259" s="5"/>
      <c r="D259" s="22">
        <f t="shared" si="21"/>
      </c>
      <c r="E259" s="28">
        <f t="shared" si="22"/>
      </c>
      <c r="F259" s="30">
        <f t="shared" si="23"/>
      </c>
      <c r="G259" s="30">
        <f t="shared" si="24"/>
      </c>
      <c r="H259" s="30">
        <f t="shared" si="25"/>
      </c>
      <c r="I259" s="30">
        <f t="shared" si="26"/>
      </c>
      <c r="J259" s="31">
        <f t="shared" si="27"/>
      </c>
    </row>
    <row r="260" spans="3:10" ht="15">
      <c r="C260" s="5"/>
      <c r="D260" s="22">
        <f t="shared" si="21"/>
      </c>
      <c r="E260" s="28">
        <f t="shared" si="22"/>
      </c>
      <c r="F260" s="30">
        <f t="shared" si="23"/>
      </c>
      <c r="G260" s="30">
        <f t="shared" si="24"/>
      </c>
      <c r="H260" s="30">
        <f t="shared" si="25"/>
      </c>
      <c r="I260" s="30">
        <f t="shared" si="26"/>
      </c>
      <c r="J260" s="31">
        <f t="shared" si="27"/>
      </c>
    </row>
    <row r="261" spans="3:10" ht="15">
      <c r="C261" s="5"/>
      <c r="D261" s="22">
        <f t="shared" si="21"/>
      </c>
      <c r="E261" s="28">
        <f t="shared" si="22"/>
      </c>
      <c r="F261" s="30">
        <f t="shared" si="23"/>
      </c>
      <c r="G261" s="30">
        <f t="shared" si="24"/>
      </c>
      <c r="H261" s="30">
        <f t="shared" si="25"/>
      </c>
      <c r="I261" s="30">
        <f t="shared" si="26"/>
      </c>
      <c r="J261" s="31">
        <f t="shared" si="27"/>
      </c>
    </row>
    <row r="262" spans="3:10" ht="15">
      <c r="C262" s="5"/>
      <c r="D262" s="22">
        <f t="shared" si="21"/>
      </c>
      <c r="E262" s="28">
        <f t="shared" si="22"/>
      </c>
      <c r="F262" s="30">
        <f t="shared" si="23"/>
      </c>
      <c r="G262" s="30">
        <f t="shared" si="24"/>
      </c>
      <c r="H262" s="30">
        <f t="shared" si="25"/>
      </c>
      <c r="I262" s="30">
        <f t="shared" si="26"/>
      </c>
      <c r="J262" s="31">
        <f t="shared" si="27"/>
      </c>
    </row>
    <row r="263" spans="3:10" ht="15">
      <c r="C263" s="5"/>
      <c r="D263" s="22">
        <f t="shared" si="21"/>
      </c>
      <c r="E263" s="28">
        <f t="shared" si="22"/>
      </c>
      <c r="F263" s="30">
        <f t="shared" si="23"/>
      </c>
      <c r="G263" s="30">
        <f t="shared" si="24"/>
      </c>
      <c r="H263" s="30">
        <f t="shared" si="25"/>
      </c>
      <c r="I263" s="30">
        <f t="shared" si="26"/>
      </c>
      <c r="J263" s="31">
        <f t="shared" si="27"/>
      </c>
    </row>
    <row r="264" spans="3:10" ht="15">
      <c r="C264" s="5"/>
      <c r="D264" s="22">
        <f t="shared" si="21"/>
      </c>
      <c r="E264" s="28">
        <f t="shared" si="22"/>
      </c>
      <c r="F264" s="30">
        <f t="shared" si="23"/>
      </c>
      <c r="G264" s="30">
        <f t="shared" si="24"/>
      </c>
      <c r="H264" s="30">
        <f t="shared" si="25"/>
      </c>
      <c r="I264" s="30">
        <f t="shared" si="26"/>
      </c>
      <c r="J264" s="31">
        <f t="shared" si="27"/>
      </c>
    </row>
    <row r="265" spans="3:10" ht="15">
      <c r="C265" s="5"/>
      <c r="D265" s="22">
        <f t="shared" si="21"/>
      </c>
      <c r="E265" s="28">
        <f t="shared" si="22"/>
      </c>
      <c r="F265" s="30">
        <f t="shared" si="23"/>
      </c>
      <c r="G265" s="30">
        <f t="shared" si="24"/>
      </c>
      <c r="H265" s="30">
        <f t="shared" si="25"/>
      </c>
      <c r="I265" s="30">
        <f t="shared" si="26"/>
      </c>
      <c r="J265" s="31">
        <f t="shared" si="27"/>
      </c>
    </row>
    <row r="266" spans="3:10" ht="15">
      <c r="C266" s="5"/>
      <c r="D266" s="22">
        <f t="shared" si="21"/>
      </c>
      <c r="E266" s="28">
        <f t="shared" si="22"/>
      </c>
      <c r="F266" s="30">
        <f t="shared" si="23"/>
      </c>
      <c r="G266" s="30">
        <f t="shared" si="24"/>
      </c>
      <c r="H266" s="30">
        <f t="shared" si="25"/>
      </c>
      <c r="I266" s="30">
        <f t="shared" si="26"/>
      </c>
      <c r="J266" s="31">
        <f t="shared" si="27"/>
      </c>
    </row>
    <row r="267" spans="3:10" ht="15">
      <c r="C267" s="5"/>
      <c r="D267" s="22">
        <f t="shared" si="21"/>
      </c>
      <c r="E267" s="28">
        <f t="shared" si="22"/>
      </c>
      <c r="F267" s="30">
        <f t="shared" si="23"/>
      </c>
      <c r="G267" s="30">
        <f t="shared" si="24"/>
      </c>
      <c r="H267" s="30">
        <f t="shared" si="25"/>
      </c>
      <c r="I267" s="30">
        <f t="shared" si="26"/>
      </c>
      <c r="J267" s="31">
        <f t="shared" si="27"/>
      </c>
    </row>
    <row r="268" spans="3:10" ht="15">
      <c r="C268" s="5"/>
      <c r="D268" s="22">
        <f t="shared" si="21"/>
      </c>
      <c r="E268" s="28">
        <f t="shared" si="22"/>
      </c>
      <c r="F268" s="30">
        <f t="shared" si="23"/>
      </c>
      <c r="G268" s="30">
        <f t="shared" si="24"/>
      </c>
      <c r="H268" s="30">
        <f t="shared" si="25"/>
      </c>
      <c r="I268" s="30">
        <f t="shared" si="26"/>
      </c>
      <c r="J268" s="31">
        <f t="shared" si="27"/>
      </c>
    </row>
    <row r="269" spans="3:10" ht="15">
      <c r="C269" s="5"/>
      <c r="D269" s="22">
        <f t="shared" si="21"/>
      </c>
      <c r="E269" s="28">
        <f t="shared" si="22"/>
      </c>
      <c r="F269" s="30">
        <f t="shared" si="23"/>
      </c>
      <c r="G269" s="30">
        <f t="shared" si="24"/>
      </c>
      <c r="H269" s="30">
        <f t="shared" si="25"/>
      </c>
      <c r="I269" s="30">
        <f t="shared" si="26"/>
      </c>
      <c r="J269" s="31">
        <f t="shared" si="27"/>
      </c>
    </row>
    <row r="270" spans="3:10" ht="15">
      <c r="C270" s="5"/>
      <c r="D270" s="22">
        <f t="shared" si="21"/>
      </c>
      <c r="E270" s="28">
        <f t="shared" si="22"/>
      </c>
      <c r="F270" s="30">
        <f t="shared" si="23"/>
      </c>
      <c r="G270" s="30">
        <f t="shared" si="24"/>
      </c>
      <c r="H270" s="30">
        <f t="shared" si="25"/>
      </c>
      <c r="I270" s="30">
        <f t="shared" si="26"/>
      </c>
      <c r="J270" s="31">
        <f t="shared" si="27"/>
      </c>
    </row>
    <row r="271" spans="3:10" ht="15">
      <c r="C271" s="5"/>
      <c r="D271" s="22">
        <f t="shared" si="21"/>
      </c>
      <c r="E271" s="28">
        <f t="shared" si="22"/>
      </c>
      <c r="F271" s="30">
        <f t="shared" si="23"/>
      </c>
      <c r="G271" s="30">
        <f t="shared" si="24"/>
      </c>
      <c r="H271" s="30">
        <f t="shared" si="25"/>
      </c>
      <c r="I271" s="30">
        <f t="shared" si="26"/>
      </c>
      <c r="J271" s="31">
        <f t="shared" si="27"/>
      </c>
    </row>
    <row r="272" spans="3:10" ht="15">
      <c r="C272" s="5"/>
      <c r="D272" s="22">
        <f aca="true" t="shared" si="28" ref="D272:D335">IF(Loan_Not_Paid*Values_Entered,Payment_Number,"")</f>
      </c>
      <c r="E272" s="28">
        <f aca="true" t="shared" si="29" ref="E272:E335">IF(Loan_Not_Paid*Values_Entered,Payment_Date,"")</f>
      </c>
      <c r="F272" s="30">
        <f aca="true" t="shared" si="30" ref="F272:F335">IF(Loan_Not_Paid*Values_Entered,Beginning_Balance,"")</f>
      </c>
      <c r="G272" s="30">
        <f aca="true" t="shared" si="31" ref="G272:G335">IF(Loan_Not_Paid*Values_Entered,Monthly_Payment,"")</f>
      </c>
      <c r="H272" s="30">
        <f aca="true" t="shared" si="32" ref="H272:H335">IF(Loan_Not_Paid*Values_Entered,Principal,"")</f>
      </c>
      <c r="I272" s="30">
        <f aca="true" t="shared" si="33" ref="I272:I335">IF(Loan_Not_Paid*Values_Entered,Interest,"")</f>
      </c>
      <c r="J272" s="31">
        <f aca="true" t="shared" si="34" ref="J272:J335">IF(Loan_Not_Paid*Values_Entered,Ending_Balance,"")</f>
      </c>
    </row>
    <row r="273" spans="3:10" ht="15">
      <c r="C273" s="5"/>
      <c r="D273" s="22">
        <f t="shared" si="28"/>
      </c>
      <c r="E273" s="28">
        <f t="shared" si="29"/>
      </c>
      <c r="F273" s="30">
        <f t="shared" si="30"/>
      </c>
      <c r="G273" s="30">
        <f t="shared" si="31"/>
      </c>
      <c r="H273" s="30">
        <f t="shared" si="32"/>
      </c>
      <c r="I273" s="30">
        <f t="shared" si="33"/>
      </c>
      <c r="J273" s="31">
        <f t="shared" si="34"/>
      </c>
    </row>
    <row r="274" spans="3:10" ht="15">
      <c r="C274" s="5"/>
      <c r="D274" s="22">
        <f t="shared" si="28"/>
      </c>
      <c r="E274" s="28">
        <f t="shared" si="29"/>
      </c>
      <c r="F274" s="30">
        <f t="shared" si="30"/>
      </c>
      <c r="G274" s="30">
        <f t="shared" si="31"/>
      </c>
      <c r="H274" s="30">
        <f t="shared" si="32"/>
      </c>
      <c r="I274" s="30">
        <f t="shared" si="33"/>
      </c>
      <c r="J274" s="31">
        <f t="shared" si="34"/>
      </c>
    </row>
    <row r="275" spans="3:10" ht="15">
      <c r="C275" s="5"/>
      <c r="D275" s="22">
        <f t="shared" si="28"/>
      </c>
      <c r="E275" s="28">
        <f t="shared" si="29"/>
      </c>
      <c r="F275" s="30">
        <f t="shared" si="30"/>
      </c>
      <c r="G275" s="30">
        <f t="shared" si="31"/>
      </c>
      <c r="H275" s="30">
        <f t="shared" si="32"/>
      </c>
      <c r="I275" s="30">
        <f t="shared" si="33"/>
      </c>
      <c r="J275" s="31">
        <f t="shared" si="34"/>
      </c>
    </row>
    <row r="276" spans="3:10" ht="15">
      <c r="C276" s="5"/>
      <c r="D276" s="22">
        <f t="shared" si="28"/>
      </c>
      <c r="E276" s="28">
        <f t="shared" si="29"/>
      </c>
      <c r="F276" s="30">
        <f t="shared" si="30"/>
      </c>
      <c r="G276" s="30">
        <f t="shared" si="31"/>
      </c>
      <c r="H276" s="30">
        <f t="shared" si="32"/>
      </c>
      <c r="I276" s="30">
        <f t="shared" si="33"/>
      </c>
      <c r="J276" s="31">
        <f t="shared" si="34"/>
      </c>
    </row>
    <row r="277" spans="3:10" ht="15">
      <c r="C277" s="5"/>
      <c r="D277" s="22">
        <f t="shared" si="28"/>
      </c>
      <c r="E277" s="28">
        <f t="shared" si="29"/>
      </c>
      <c r="F277" s="30">
        <f t="shared" si="30"/>
      </c>
      <c r="G277" s="30">
        <f t="shared" si="31"/>
      </c>
      <c r="H277" s="30">
        <f t="shared" si="32"/>
      </c>
      <c r="I277" s="30">
        <f t="shared" si="33"/>
      </c>
      <c r="J277" s="31">
        <f t="shared" si="34"/>
      </c>
    </row>
    <row r="278" spans="3:10" ht="15">
      <c r="C278" s="5"/>
      <c r="D278" s="22">
        <f t="shared" si="28"/>
      </c>
      <c r="E278" s="28">
        <f t="shared" si="29"/>
      </c>
      <c r="F278" s="30">
        <f t="shared" si="30"/>
      </c>
      <c r="G278" s="30">
        <f t="shared" si="31"/>
      </c>
      <c r="H278" s="30">
        <f t="shared" si="32"/>
      </c>
      <c r="I278" s="30">
        <f t="shared" si="33"/>
      </c>
      <c r="J278" s="31">
        <f t="shared" si="34"/>
      </c>
    </row>
    <row r="279" spans="3:10" ht="15">
      <c r="C279" s="5"/>
      <c r="D279" s="22">
        <f t="shared" si="28"/>
      </c>
      <c r="E279" s="28">
        <f t="shared" si="29"/>
      </c>
      <c r="F279" s="30">
        <f t="shared" si="30"/>
      </c>
      <c r="G279" s="30">
        <f t="shared" si="31"/>
      </c>
      <c r="H279" s="30">
        <f t="shared" si="32"/>
      </c>
      <c r="I279" s="30">
        <f t="shared" si="33"/>
      </c>
      <c r="J279" s="31">
        <f t="shared" si="34"/>
      </c>
    </row>
    <row r="280" spans="3:10" ht="15">
      <c r="C280" s="5"/>
      <c r="D280" s="22">
        <f t="shared" si="28"/>
      </c>
      <c r="E280" s="28">
        <f t="shared" si="29"/>
      </c>
      <c r="F280" s="30">
        <f t="shared" si="30"/>
      </c>
      <c r="G280" s="30">
        <f t="shared" si="31"/>
      </c>
      <c r="H280" s="30">
        <f t="shared" si="32"/>
      </c>
      <c r="I280" s="30">
        <f t="shared" si="33"/>
      </c>
      <c r="J280" s="31">
        <f t="shared" si="34"/>
      </c>
    </row>
    <row r="281" spans="3:10" ht="15">
      <c r="C281" s="5"/>
      <c r="D281" s="22">
        <f t="shared" si="28"/>
      </c>
      <c r="E281" s="28">
        <f t="shared" si="29"/>
      </c>
      <c r="F281" s="30">
        <f t="shared" si="30"/>
      </c>
      <c r="G281" s="30">
        <f t="shared" si="31"/>
      </c>
      <c r="H281" s="30">
        <f t="shared" si="32"/>
      </c>
      <c r="I281" s="30">
        <f t="shared" si="33"/>
      </c>
      <c r="J281" s="31">
        <f t="shared" si="34"/>
      </c>
    </row>
    <row r="282" spans="3:10" ht="15">
      <c r="C282" s="5"/>
      <c r="D282" s="22">
        <f t="shared" si="28"/>
      </c>
      <c r="E282" s="28">
        <f t="shared" si="29"/>
      </c>
      <c r="F282" s="30">
        <f t="shared" si="30"/>
      </c>
      <c r="G282" s="30">
        <f t="shared" si="31"/>
      </c>
      <c r="H282" s="30">
        <f t="shared" si="32"/>
      </c>
      <c r="I282" s="30">
        <f t="shared" si="33"/>
      </c>
      <c r="J282" s="31">
        <f t="shared" si="34"/>
      </c>
    </row>
    <row r="283" spans="3:10" ht="15">
      <c r="C283" s="5"/>
      <c r="D283" s="22">
        <f t="shared" si="28"/>
      </c>
      <c r="E283" s="28">
        <f t="shared" si="29"/>
      </c>
      <c r="F283" s="30">
        <f t="shared" si="30"/>
      </c>
      <c r="G283" s="30">
        <f t="shared" si="31"/>
      </c>
      <c r="H283" s="30">
        <f t="shared" si="32"/>
      </c>
      <c r="I283" s="30">
        <f t="shared" si="33"/>
      </c>
      <c r="J283" s="31">
        <f t="shared" si="34"/>
      </c>
    </row>
    <row r="284" spans="3:10" ht="15">
      <c r="C284" s="5"/>
      <c r="D284" s="22">
        <f t="shared" si="28"/>
      </c>
      <c r="E284" s="28">
        <f t="shared" si="29"/>
      </c>
      <c r="F284" s="30">
        <f t="shared" si="30"/>
      </c>
      <c r="G284" s="30">
        <f t="shared" si="31"/>
      </c>
      <c r="H284" s="30">
        <f t="shared" si="32"/>
      </c>
      <c r="I284" s="30">
        <f t="shared" si="33"/>
      </c>
      <c r="J284" s="31">
        <f t="shared" si="34"/>
      </c>
    </row>
    <row r="285" spans="3:10" ht="15">
      <c r="C285" s="5"/>
      <c r="D285" s="22">
        <f t="shared" si="28"/>
      </c>
      <c r="E285" s="28">
        <f t="shared" si="29"/>
      </c>
      <c r="F285" s="30">
        <f t="shared" si="30"/>
      </c>
      <c r="G285" s="30">
        <f t="shared" si="31"/>
      </c>
      <c r="H285" s="30">
        <f t="shared" si="32"/>
      </c>
      <c r="I285" s="30">
        <f t="shared" si="33"/>
      </c>
      <c r="J285" s="31">
        <f t="shared" si="34"/>
      </c>
    </row>
    <row r="286" spans="3:10" ht="15">
      <c r="C286" s="5"/>
      <c r="D286" s="22">
        <f t="shared" si="28"/>
      </c>
      <c r="E286" s="28">
        <f t="shared" si="29"/>
      </c>
      <c r="F286" s="30">
        <f t="shared" si="30"/>
      </c>
      <c r="G286" s="30">
        <f t="shared" si="31"/>
      </c>
      <c r="H286" s="30">
        <f t="shared" si="32"/>
      </c>
      <c r="I286" s="30">
        <f t="shared" si="33"/>
      </c>
      <c r="J286" s="31">
        <f t="shared" si="34"/>
      </c>
    </row>
    <row r="287" spans="3:10" ht="15">
      <c r="C287" s="5"/>
      <c r="D287" s="22">
        <f t="shared" si="28"/>
      </c>
      <c r="E287" s="28">
        <f t="shared" si="29"/>
      </c>
      <c r="F287" s="30">
        <f t="shared" si="30"/>
      </c>
      <c r="G287" s="30">
        <f t="shared" si="31"/>
      </c>
      <c r="H287" s="30">
        <f t="shared" si="32"/>
      </c>
      <c r="I287" s="30">
        <f t="shared" si="33"/>
      </c>
      <c r="J287" s="31">
        <f t="shared" si="34"/>
      </c>
    </row>
    <row r="288" spans="3:10" ht="15">
      <c r="C288" s="5"/>
      <c r="D288" s="22">
        <f t="shared" si="28"/>
      </c>
      <c r="E288" s="28">
        <f t="shared" si="29"/>
      </c>
      <c r="F288" s="30">
        <f t="shared" si="30"/>
      </c>
      <c r="G288" s="30">
        <f t="shared" si="31"/>
      </c>
      <c r="H288" s="30">
        <f t="shared" si="32"/>
      </c>
      <c r="I288" s="30">
        <f t="shared" si="33"/>
      </c>
      <c r="J288" s="31">
        <f t="shared" si="34"/>
      </c>
    </row>
    <row r="289" spans="3:10" ht="15">
      <c r="C289" s="5"/>
      <c r="D289" s="22">
        <f t="shared" si="28"/>
      </c>
      <c r="E289" s="28">
        <f t="shared" si="29"/>
      </c>
      <c r="F289" s="30">
        <f t="shared" si="30"/>
      </c>
      <c r="G289" s="30">
        <f t="shared" si="31"/>
      </c>
      <c r="H289" s="30">
        <f t="shared" si="32"/>
      </c>
      <c r="I289" s="30">
        <f t="shared" si="33"/>
      </c>
      <c r="J289" s="31">
        <f t="shared" si="34"/>
      </c>
    </row>
    <row r="290" spans="3:10" ht="15">
      <c r="C290" s="5"/>
      <c r="D290" s="22">
        <f t="shared" si="28"/>
      </c>
      <c r="E290" s="28">
        <f t="shared" si="29"/>
      </c>
      <c r="F290" s="30">
        <f t="shared" si="30"/>
      </c>
      <c r="G290" s="30">
        <f t="shared" si="31"/>
      </c>
      <c r="H290" s="30">
        <f t="shared" si="32"/>
      </c>
      <c r="I290" s="30">
        <f t="shared" si="33"/>
      </c>
      <c r="J290" s="31">
        <f t="shared" si="34"/>
      </c>
    </row>
    <row r="291" spans="3:10" ht="15">
      <c r="C291" s="5"/>
      <c r="D291" s="22">
        <f t="shared" si="28"/>
      </c>
      <c r="E291" s="28">
        <f t="shared" si="29"/>
      </c>
      <c r="F291" s="30">
        <f t="shared" si="30"/>
      </c>
      <c r="G291" s="30">
        <f t="shared" si="31"/>
      </c>
      <c r="H291" s="30">
        <f t="shared" si="32"/>
      </c>
      <c r="I291" s="30">
        <f t="shared" si="33"/>
      </c>
      <c r="J291" s="31">
        <f t="shared" si="34"/>
      </c>
    </row>
    <row r="292" spans="3:10" ht="15">
      <c r="C292" s="5"/>
      <c r="D292" s="22">
        <f t="shared" si="28"/>
      </c>
      <c r="E292" s="28">
        <f t="shared" si="29"/>
      </c>
      <c r="F292" s="30">
        <f t="shared" si="30"/>
      </c>
      <c r="G292" s="30">
        <f t="shared" si="31"/>
      </c>
      <c r="H292" s="30">
        <f t="shared" si="32"/>
      </c>
      <c r="I292" s="30">
        <f t="shared" si="33"/>
      </c>
      <c r="J292" s="31">
        <f t="shared" si="34"/>
      </c>
    </row>
    <row r="293" spans="3:10" ht="15">
      <c r="C293" s="5"/>
      <c r="D293" s="22">
        <f t="shared" si="28"/>
      </c>
      <c r="E293" s="28">
        <f t="shared" si="29"/>
      </c>
      <c r="F293" s="30">
        <f t="shared" si="30"/>
      </c>
      <c r="G293" s="30">
        <f t="shared" si="31"/>
      </c>
      <c r="H293" s="30">
        <f t="shared" si="32"/>
      </c>
      <c r="I293" s="30">
        <f t="shared" si="33"/>
      </c>
      <c r="J293" s="31">
        <f t="shared" si="34"/>
      </c>
    </row>
    <row r="294" spans="3:10" ht="15">
      <c r="C294" s="5"/>
      <c r="D294" s="22">
        <f t="shared" si="28"/>
      </c>
      <c r="E294" s="28">
        <f t="shared" si="29"/>
      </c>
      <c r="F294" s="30">
        <f t="shared" si="30"/>
      </c>
      <c r="G294" s="30">
        <f t="shared" si="31"/>
      </c>
      <c r="H294" s="30">
        <f t="shared" si="32"/>
      </c>
      <c r="I294" s="30">
        <f t="shared" si="33"/>
      </c>
      <c r="J294" s="31">
        <f t="shared" si="34"/>
      </c>
    </row>
    <row r="295" spans="3:10" ht="15">
      <c r="C295" s="5"/>
      <c r="D295" s="22">
        <f t="shared" si="28"/>
      </c>
      <c r="E295" s="28">
        <f t="shared" si="29"/>
      </c>
      <c r="F295" s="30">
        <f t="shared" si="30"/>
      </c>
      <c r="G295" s="30">
        <f t="shared" si="31"/>
      </c>
      <c r="H295" s="30">
        <f t="shared" si="32"/>
      </c>
      <c r="I295" s="30">
        <f t="shared" si="33"/>
      </c>
      <c r="J295" s="31">
        <f t="shared" si="34"/>
      </c>
    </row>
    <row r="296" spans="3:10" ht="15">
      <c r="C296" s="5"/>
      <c r="D296" s="22">
        <f t="shared" si="28"/>
      </c>
      <c r="E296" s="28">
        <f t="shared" si="29"/>
      </c>
      <c r="F296" s="30">
        <f t="shared" si="30"/>
      </c>
      <c r="G296" s="30">
        <f t="shared" si="31"/>
      </c>
      <c r="H296" s="30">
        <f t="shared" si="32"/>
      </c>
      <c r="I296" s="30">
        <f t="shared" si="33"/>
      </c>
      <c r="J296" s="31">
        <f t="shared" si="34"/>
      </c>
    </row>
    <row r="297" spans="3:10" ht="15">
      <c r="C297" s="5"/>
      <c r="D297" s="22">
        <f t="shared" si="28"/>
      </c>
      <c r="E297" s="28">
        <f t="shared" si="29"/>
      </c>
      <c r="F297" s="30">
        <f t="shared" si="30"/>
      </c>
      <c r="G297" s="30">
        <f t="shared" si="31"/>
      </c>
      <c r="H297" s="30">
        <f t="shared" si="32"/>
      </c>
      <c r="I297" s="30">
        <f t="shared" si="33"/>
      </c>
      <c r="J297" s="31">
        <f t="shared" si="34"/>
      </c>
    </row>
    <row r="298" spans="3:10" ht="15">
      <c r="C298" s="5"/>
      <c r="D298" s="22">
        <f t="shared" si="28"/>
      </c>
      <c r="E298" s="28">
        <f t="shared" si="29"/>
      </c>
      <c r="F298" s="30">
        <f t="shared" si="30"/>
      </c>
      <c r="G298" s="30">
        <f t="shared" si="31"/>
      </c>
      <c r="H298" s="30">
        <f t="shared" si="32"/>
      </c>
      <c r="I298" s="30">
        <f t="shared" si="33"/>
      </c>
      <c r="J298" s="31">
        <f t="shared" si="34"/>
      </c>
    </row>
    <row r="299" spans="3:10" ht="15">
      <c r="C299" s="5"/>
      <c r="D299" s="22">
        <f t="shared" si="28"/>
      </c>
      <c r="E299" s="28">
        <f t="shared" si="29"/>
      </c>
      <c r="F299" s="30">
        <f t="shared" si="30"/>
      </c>
      <c r="G299" s="30">
        <f t="shared" si="31"/>
      </c>
      <c r="H299" s="30">
        <f t="shared" si="32"/>
      </c>
      <c r="I299" s="30">
        <f t="shared" si="33"/>
      </c>
      <c r="J299" s="31">
        <f t="shared" si="34"/>
      </c>
    </row>
    <row r="300" spans="3:10" ht="15">
      <c r="C300" s="5"/>
      <c r="D300" s="22">
        <f t="shared" si="28"/>
      </c>
      <c r="E300" s="28">
        <f t="shared" si="29"/>
      </c>
      <c r="F300" s="30">
        <f t="shared" si="30"/>
      </c>
      <c r="G300" s="30">
        <f t="shared" si="31"/>
      </c>
      <c r="H300" s="30">
        <f t="shared" si="32"/>
      </c>
      <c r="I300" s="30">
        <f t="shared" si="33"/>
      </c>
      <c r="J300" s="31">
        <f t="shared" si="34"/>
      </c>
    </row>
    <row r="301" spans="3:10" ht="15">
      <c r="C301" s="5"/>
      <c r="D301" s="23">
        <f t="shared" si="28"/>
      </c>
      <c r="E301" s="28">
        <f t="shared" si="29"/>
      </c>
      <c r="F301" s="30">
        <f t="shared" si="30"/>
      </c>
      <c r="G301" s="30">
        <f t="shared" si="31"/>
      </c>
      <c r="H301" s="30">
        <f t="shared" si="32"/>
      </c>
      <c r="I301" s="30">
        <f t="shared" si="33"/>
      </c>
      <c r="J301" s="31">
        <f t="shared" si="34"/>
      </c>
    </row>
    <row r="302" spans="3:10" ht="15">
      <c r="C302" s="5"/>
      <c r="D302" s="23">
        <f t="shared" si="28"/>
      </c>
      <c r="E302" s="28">
        <f t="shared" si="29"/>
      </c>
      <c r="F302" s="30">
        <f t="shared" si="30"/>
      </c>
      <c r="G302" s="30">
        <f t="shared" si="31"/>
      </c>
      <c r="H302" s="30">
        <f t="shared" si="32"/>
      </c>
      <c r="I302" s="30">
        <f t="shared" si="33"/>
      </c>
      <c r="J302" s="31">
        <f t="shared" si="34"/>
      </c>
    </row>
    <row r="303" spans="3:10" ht="15">
      <c r="C303" s="5"/>
      <c r="D303" s="23">
        <f t="shared" si="28"/>
      </c>
      <c r="E303" s="28">
        <f t="shared" si="29"/>
      </c>
      <c r="F303" s="30">
        <f t="shared" si="30"/>
      </c>
      <c r="G303" s="30">
        <f t="shared" si="31"/>
      </c>
      <c r="H303" s="30">
        <f t="shared" si="32"/>
      </c>
      <c r="I303" s="30">
        <f t="shared" si="33"/>
      </c>
      <c r="J303" s="31">
        <f t="shared" si="34"/>
      </c>
    </row>
    <row r="304" spans="3:10" ht="15">
      <c r="C304" s="5"/>
      <c r="D304" s="23">
        <f t="shared" si="28"/>
      </c>
      <c r="E304" s="28">
        <f t="shared" si="29"/>
      </c>
      <c r="F304" s="30">
        <f t="shared" si="30"/>
      </c>
      <c r="G304" s="30">
        <f t="shared" si="31"/>
      </c>
      <c r="H304" s="30">
        <f t="shared" si="32"/>
      </c>
      <c r="I304" s="30">
        <f t="shared" si="33"/>
      </c>
      <c r="J304" s="31">
        <f t="shared" si="34"/>
      </c>
    </row>
    <row r="305" spans="3:10" ht="15">
      <c r="C305" s="5"/>
      <c r="D305" s="23">
        <f t="shared" si="28"/>
      </c>
      <c r="E305" s="28">
        <f t="shared" si="29"/>
      </c>
      <c r="F305" s="30">
        <f t="shared" si="30"/>
      </c>
      <c r="G305" s="30">
        <f t="shared" si="31"/>
      </c>
      <c r="H305" s="30">
        <f t="shared" si="32"/>
      </c>
      <c r="I305" s="30">
        <f t="shared" si="33"/>
      </c>
      <c r="J305" s="31">
        <f t="shared" si="34"/>
      </c>
    </row>
    <row r="306" spans="3:10" ht="15">
      <c r="C306" s="5"/>
      <c r="D306" s="23">
        <f t="shared" si="28"/>
      </c>
      <c r="E306" s="28">
        <f t="shared" si="29"/>
      </c>
      <c r="F306" s="30">
        <f t="shared" si="30"/>
      </c>
      <c r="G306" s="30">
        <f t="shared" si="31"/>
      </c>
      <c r="H306" s="30">
        <f t="shared" si="32"/>
      </c>
      <c r="I306" s="30">
        <f t="shared" si="33"/>
      </c>
      <c r="J306" s="31">
        <f t="shared" si="34"/>
      </c>
    </row>
    <row r="307" spans="3:10" ht="15">
      <c r="C307" s="5"/>
      <c r="D307" s="23">
        <f t="shared" si="28"/>
      </c>
      <c r="E307" s="28">
        <f t="shared" si="29"/>
      </c>
      <c r="F307" s="30">
        <f t="shared" si="30"/>
      </c>
      <c r="G307" s="30">
        <f t="shared" si="31"/>
      </c>
      <c r="H307" s="30">
        <f t="shared" si="32"/>
      </c>
      <c r="I307" s="30">
        <f t="shared" si="33"/>
      </c>
      <c r="J307" s="31">
        <f t="shared" si="34"/>
      </c>
    </row>
    <row r="308" spans="3:10" ht="15">
      <c r="C308" s="5"/>
      <c r="D308" s="23">
        <f t="shared" si="28"/>
      </c>
      <c r="E308" s="28">
        <f t="shared" si="29"/>
      </c>
      <c r="F308" s="30">
        <f t="shared" si="30"/>
      </c>
      <c r="G308" s="30">
        <f t="shared" si="31"/>
      </c>
      <c r="H308" s="30">
        <f t="shared" si="32"/>
      </c>
      <c r="I308" s="30">
        <f t="shared" si="33"/>
      </c>
      <c r="J308" s="31">
        <f t="shared" si="34"/>
      </c>
    </row>
    <row r="309" spans="3:10" ht="15">
      <c r="C309" s="5"/>
      <c r="D309" s="23">
        <f t="shared" si="28"/>
      </c>
      <c r="E309" s="28">
        <f t="shared" si="29"/>
      </c>
      <c r="F309" s="30">
        <f t="shared" si="30"/>
      </c>
      <c r="G309" s="30">
        <f t="shared" si="31"/>
      </c>
      <c r="H309" s="30">
        <f t="shared" si="32"/>
      </c>
      <c r="I309" s="30">
        <f t="shared" si="33"/>
      </c>
      <c r="J309" s="31">
        <f t="shared" si="34"/>
      </c>
    </row>
    <row r="310" spans="3:10" ht="15">
      <c r="C310" s="5"/>
      <c r="D310" s="23">
        <f t="shared" si="28"/>
      </c>
      <c r="E310" s="28">
        <f t="shared" si="29"/>
      </c>
      <c r="F310" s="30">
        <f t="shared" si="30"/>
      </c>
      <c r="G310" s="30">
        <f t="shared" si="31"/>
      </c>
      <c r="H310" s="30">
        <f t="shared" si="32"/>
      </c>
      <c r="I310" s="30">
        <f t="shared" si="33"/>
      </c>
      <c r="J310" s="31">
        <f t="shared" si="34"/>
      </c>
    </row>
    <row r="311" spans="3:10" ht="15">
      <c r="C311" s="5"/>
      <c r="D311" s="23">
        <f t="shared" si="28"/>
      </c>
      <c r="E311" s="28">
        <f t="shared" si="29"/>
      </c>
      <c r="F311" s="30">
        <f t="shared" si="30"/>
      </c>
      <c r="G311" s="30">
        <f t="shared" si="31"/>
      </c>
      <c r="H311" s="30">
        <f t="shared" si="32"/>
      </c>
      <c r="I311" s="30">
        <f t="shared" si="33"/>
      </c>
      <c r="J311" s="31">
        <f t="shared" si="34"/>
      </c>
    </row>
    <row r="312" spans="3:10" ht="15">
      <c r="C312" s="5"/>
      <c r="D312" s="23">
        <f t="shared" si="28"/>
      </c>
      <c r="E312" s="28">
        <f t="shared" si="29"/>
      </c>
      <c r="F312" s="30">
        <f t="shared" si="30"/>
      </c>
      <c r="G312" s="30">
        <f t="shared" si="31"/>
      </c>
      <c r="H312" s="30">
        <f t="shared" si="32"/>
      </c>
      <c r="I312" s="30">
        <f t="shared" si="33"/>
      </c>
      <c r="J312" s="31">
        <f t="shared" si="34"/>
      </c>
    </row>
    <row r="313" spans="3:10" ht="15">
      <c r="C313" s="5"/>
      <c r="D313" s="23">
        <f t="shared" si="28"/>
      </c>
      <c r="E313" s="28">
        <f t="shared" si="29"/>
      </c>
      <c r="F313" s="30">
        <f t="shared" si="30"/>
      </c>
      <c r="G313" s="30">
        <f t="shared" si="31"/>
      </c>
      <c r="H313" s="30">
        <f t="shared" si="32"/>
      </c>
      <c r="I313" s="30">
        <f t="shared" si="33"/>
      </c>
      <c r="J313" s="31">
        <f t="shared" si="34"/>
      </c>
    </row>
    <row r="314" spans="3:10" ht="15">
      <c r="C314" s="5"/>
      <c r="D314" s="23">
        <f t="shared" si="28"/>
      </c>
      <c r="E314" s="28">
        <f t="shared" si="29"/>
      </c>
      <c r="F314" s="30">
        <f t="shared" si="30"/>
      </c>
      <c r="G314" s="30">
        <f t="shared" si="31"/>
      </c>
      <c r="H314" s="30">
        <f t="shared" si="32"/>
      </c>
      <c r="I314" s="30">
        <f t="shared" si="33"/>
      </c>
      <c r="J314" s="31">
        <f t="shared" si="34"/>
      </c>
    </row>
    <row r="315" spans="3:10" ht="15">
      <c r="C315" s="5"/>
      <c r="D315" s="23">
        <f t="shared" si="28"/>
      </c>
      <c r="E315" s="28">
        <f t="shared" si="29"/>
      </c>
      <c r="F315" s="30">
        <f t="shared" si="30"/>
      </c>
      <c r="G315" s="30">
        <f t="shared" si="31"/>
      </c>
      <c r="H315" s="30">
        <f t="shared" si="32"/>
      </c>
      <c r="I315" s="30">
        <f t="shared" si="33"/>
      </c>
      <c r="J315" s="31">
        <f t="shared" si="34"/>
      </c>
    </row>
    <row r="316" spans="3:10" ht="15">
      <c r="C316" s="5"/>
      <c r="D316" s="23">
        <f t="shared" si="28"/>
      </c>
      <c r="E316" s="28">
        <f t="shared" si="29"/>
      </c>
      <c r="F316" s="30">
        <f t="shared" si="30"/>
      </c>
      <c r="G316" s="30">
        <f t="shared" si="31"/>
      </c>
      <c r="H316" s="30">
        <f t="shared" si="32"/>
      </c>
      <c r="I316" s="30">
        <f t="shared" si="33"/>
      </c>
      <c r="J316" s="31">
        <f t="shared" si="34"/>
      </c>
    </row>
    <row r="317" spans="3:10" ht="15">
      <c r="C317" s="5"/>
      <c r="D317" s="23">
        <f t="shared" si="28"/>
      </c>
      <c r="E317" s="28">
        <f t="shared" si="29"/>
      </c>
      <c r="F317" s="30">
        <f t="shared" si="30"/>
      </c>
      <c r="G317" s="30">
        <f t="shared" si="31"/>
      </c>
      <c r="H317" s="30">
        <f t="shared" si="32"/>
      </c>
      <c r="I317" s="30">
        <f t="shared" si="33"/>
      </c>
      <c r="J317" s="31">
        <f t="shared" si="34"/>
      </c>
    </row>
    <row r="318" spans="3:10" ht="15">
      <c r="C318" s="5"/>
      <c r="D318" s="23">
        <f t="shared" si="28"/>
      </c>
      <c r="E318" s="28">
        <f t="shared" si="29"/>
      </c>
      <c r="F318" s="30">
        <f t="shared" si="30"/>
      </c>
      <c r="G318" s="30">
        <f t="shared" si="31"/>
      </c>
      <c r="H318" s="30">
        <f t="shared" si="32"/>
      </c>
      <c r="I318" s="30">
        <f t="shared" si="33"/>
      </c>
      <c r="J318" s="31">
        <f t="shared" si="34"/>
      </c>
    </row>
    <row r="319" spans="3:10" ht="15">
      <c r="C319" s="5"/>
      <c r="D319" s="23">
        <f t="shared" si="28"/>
      </c>
      <c r="E319" s="28">
        <f t="shared" si="29"/>
      </c>
      <c r="F319" s="30">
        <f t="shared" si="30"/>
      </c>
      <c r="G319" s="30">
        <f t="shared" si="31"/>
      </c>
      <c r="H319" s="30">
        <f t="shared" si="32"/>
      </c>
      <c r="I319" s="30">
        <f t="shared" si="33"/>
      </c>
      <c r="J319" s="31">
        <f t="shared" si="34"/>
      </c>
    </row>
    <row r="320" spans="3:10" ht="15">
      <c r="C320" s="5"/>
      <c r="D320" s="23">
        <f t="shared" si="28"/>
      </c>
      <c r="E320" s="28">
        <f t="shared" si="29"/>
      </c>
      <c r="F320" s="30">
        <f t="shared" si="30"/>
      </c>
      <c r="G320" s="30">
        <f t="shared" si="31"/>
      </c>
      <c r="H320" s="30">
        <f t="shared" si="32"/>
      </c>
      <c r="I320" s="30">
        <f t="shared" si="33"/>
      </c>
      <c r="J320" s="31">
        <f t="shared" si="34"/>
      </c>
    </row>
    <row r="321" spans="3:10" ht="15">
      <c r="C321" s="5"/>
      <c r="D321" s="23">
        <f t="shared" si="28"/>
      </c>
      <c r="E321" s="28">
        <f t="shared" si="29"/>
      </c>
      <c r="F321" s="30">
        <f t="shared" si="30"/>
      </c>
      <c r="G321" s="30">
        <f t="shared" si="31"/>
      </c>
      <c r="H321" s="30">
        <f t="shared" si="32"/>
      </c>
      <c r="I321" s="30">
        <f t="shared" si="33"/>
      </c>
      <c r="J321" s="31">
        <f t="shared" si="34"/>
      </c>
    </row>
    <row r="322" spans="3:10" ht="15">
      <c r="C322" s="5"/>
      <c r="D322" s="23">
        <f t="shared" si="28"/>
      </c>
      <c r="E322" s="28">
        <f t="shared" si="29"/>
      </c>
      <c r="F322" s="30">
        <f t="shared" si="30"/>
      </c>
      <c r="G322" s="30">
        <f t="shared" si="31"/>
      </c>
      <c r="H322" s="30">
        <f t="shared" si="32"/>
      </c>
      <c r="I322" s="30">
        <f t="shared" si="33"/>
      </c>
      <c r="J322" s="31">
        <f t="shared" si="34"/>
      </c>
    </row>
    <row r="323" spans="3:10" ht="15">
      <c r="C323" s="5"/>
      <c r="D323" s="23">
        <f t="shared" si="28"/>
      </c>
      <c r="E323" s="28">
        <f t="shared" si="29"/>
      </c>
      <c r="F323" s="30">
        <f t="shared" si="30"/>
      </c>
      <c r="G323" s="30">
        <f t="shared" si="31"/>
      </c>
      <c r="H323" s="30">
        <f t="shared" si="32"/>
      </c>
      <c r="I323" s="30">
        <f t="shared" si="33"/>
      </c>
      <c r="J323" s="31">
        <f t="shared" si="34"/>
      </c>
    </row>
    <row r="324" spans="3:10" ht="15">
      <c r="C324" s="5"/>
      <c r="D324" s="23">
        <f t="shared" si="28"/>
      </c>
      <c r="E324" s="28">
        <f t="shared" si="29"/>
      </c>
      <c r="F324" s="30">
        <f t="shared" si="30"/>
      </c>
      <c r="G324" s="30">
        <f t="shared" si="31"/>
      </c>
      <c r="H324" s="30">
        <f t="shared" si="32"/>
      </c>
      <c r="I324" s="30">
        <f t="shared" si="33"/>
      </c>
      <c r="J324" s="31">
        <f t="shared" si="34"/>
      </c>
    </row>
    <row r="325" spans="3:10" ht="15">
      <c r="C325" s="5"/>
      <c r="D325" s="23">
        <f t="shared" si="28"/>
      </c>
      <c r="E325" s="28">
        <f t="shared" si="29"/>
      </c>
      <c r="F325" s="30">
        <f t="shared" si="30"/>
      </c>
      <c r="G325" s="30">
        <f t="shared" si="31"/>
      </c>
      <c r="H325" s="30">
        <f t="shared" si="32"/>
      </c>
      <c r="I325" s="30">
        <f t="shared" si="33"/>
      </c>
      <c r="J325" s="31">
        <f t="shared" si="34"/>
      </c>
    </row>
    <row r="326" spans="3:10" ht="15">
      <c r="C326" s="5"/>
      <c r="D326" s="23">
        <f t="shared" si="28"/>
      </c>
      <c r="E326" s="28">
        <f t="shared" si="29"/>
      </c>
      <c r="F326" s="30">
        <f t="shared" si="30"/>
      </c>
      <c r="G326" s="30">
        <f t="shared" si="31"/>
      </c>
      <c r="H326" s="30">
        <f t="shared" si="32"/>
      </c>
      <c r="I326" s="30">
        <f t="shared" si="33"/>
      </c>
      <c r="J326" s="31">
        <f t="shared" si="34"/>
      </c>
    </row>
    <row r="327" spans="3:10" ht="15">
      <c r="C327" s="5"/>
      <c r="D327" s="23">
        <f t="shared" si="28"/>
      </c>
      <c r="E327" s="28">
        <f t="shared" si="29"/>
      </c>
      <c r="F327" s="30">
        <f t="shared" si="30"/>
      </c>
      <c r="G327" s="30">
        <f t="shared" si="31"/>
      </c>
      <c r="H327" s="30">
        <f t="shared" si="32"/>
      </c>
      <c r="I327" s="30">
        <f t="shared" si="33"/>
      </c>
      <c r="J327" s="31">
        <f t="shared" si="34"/>
      </c>
    </row>
    <row r="328" spans="3:10" ht="15">
      <c r="C328" s="5"/>
      <c r="D328" s="23">
        <f t="shared" si="28"/>
      </c>
      <c r="E328" s="28">
        <f t="shared" si="29"/>
      </c>
      <c r="F328" s="30">
        <f t="shared" si="30"/>
      </c>
      <c r="G328" s="30">
        <f t="shared" si="31"/>
      </c>
      <c r="H328" s="30">
        <f t="shared" si="32"/>
      </c>
      <c r="I328" s="30">
        <f t="shared" si="33"/>
      </c>
      <c r="J328" s="31">
        <f t="shared" si="34"/>
      </c>
    </row>
    <row r="329" spans="3:10" ht="15">
      <c r="C329" s="5"/>
      <c r="D329" s="23">
        <f t="shared" si="28"/>
      </c>
      <c r="E329" s="28">
        <f t="shared" si="29"/>
      </c>
      <c r="F329" s="30">
        <f t="shared" si="30"/>
      </c>
      <c r="G329" s="30">
        <f t="shared" si="31"/>
      </c>
      <c r="H329" s="30">
        <f t="shared" si="32"/>
      </c>
      <c r="I329" s="30">
        <f t="shared" si="33"/>
      </c>
      <c r="J329" s="31">
        <f t="shared" si="34"/>
      </c>
    </row>
    <row r="330" spans="3:10" ht="15">
      <c r="C330" s="5"/>
      <c r="D330" s="23">
        <f t="shared" si="28"/>
      </c>
      <c r="E330" s="28">
        <f t="shared" si="29"/>
      </c>
      <c r="F330" s="30">
        <f t="shared" si="30"/>
      </c>
      <c r="G330" s="30">
        <f t="shared" si="31"/>
      </c>
      <c r="H330" s="30">
        <f t="shared" si="32"/>
      </c>
      <c r="I330" s="30">
        <f t="shared" si="33"/>
      </c>
      <c r="J330" s="31">
        <f t="shared" si="34"/>
      </c>
    </row>
    <row r="331" spans="3:10" ht="15">
      <c r="C331" s="5"/>
      <c r="D331" s="23">
        <f t="shared" si="28"/>
      </c>
      <c r="E331" s="28">
        <f t="shared" si="29"/>
      </c>
      <c r="F331" s="30">
        <f t="shared" si="30"/>
      </c>
      <c r="G331" s="30">
        <f t="shared" si="31"/>
      </c>
      <c r="H331" s="30">
        <f t="shared" si="32"/>
      </c>
      <c r="I331" s="30">
        <f t="shared" si="33"/>
      </c>
      <c r="J331" s="31">
        <f t="shared" si="34"/>
      </c>
    </row>
    <row r="332" spans="3:10" ht="15">
      <c r="C332" s="5"/>
      <c r="D332" s="23">
        <f t="shared" si="28"/>
      </c>
      <c r="E332" s="28">
        <f t="shared" si="29"/>
      </c>
      <c r="F332" s="30">
        <f t="shared" si="30"/>
      </c>
      <c r="G332" s="30">
        <f t="shared" si="31"/>
      </c>
      <c r="H332" s="30">
        <f t="shared" si="32"/>
      </c>
      <c r="I332" s="30">
        <f t="shared" si="33"/>
      </c>
      <c r="J332" s="31">
        <f t="shared" si="34"/>
      </c>
    </row>
    <row r="333" spans="3:10" ht="15">
      <c r="C333" s="5"/>
      <c r="D333" s="23">
        <f t="shared" si="28"/>
      </c>
      <c r="E333" s="28">
        <f t="shared" si="29"/>
      </c>
      <c r="F333" s="30">
        <f t="shared" si="30"/>
      </c>
      <c r="G333" s="30">
        <f t="shared" si="31"/>
      </c>
      <c r="H333" s="30">
        <f t="shared" si="32"/>
      </c>
      <c r="I333" s="30">
        <f t="shared" si="33"/>
      </c>
      <c r="J333" s="31">
        <f t="shared" si="34"/>
      </c>
    </row>
    <row r="334" spans="3:10" ht="15">
      <c r="C334" s="5"/>
      <c r="D334" s="23">
        <f t="shared" si="28"/>
      </c>
      <c r="E334" s="28">
        <f t="shared" si="29"/>
      </c>
      <c r="F334" s="30">
        <f t="shared" si="30"/>
      </c>
      <c r="G334" s="30">
        <f t="shared" si="31"/>
      </c>
      <c r="H334" s="30">
        <f t="shared" si="32"/>
      </c>
      <c r="I334" s="30">
        <f t="shared" si="33"/>
      </c>
      <c r="J334" s="31">
        <f t="shared" si="34"/>
      </c>
    </row>
    <row r="335" spans="3:10" ht="15">
      <c r="C335" s="5"/>
      <c r="D335" s="23">
        <f t="shared" si="28"/>
      </c>
      <c r="E335" s="28">
        <f t="shared" si="29"/>
      </c>
      <c r="F335" s="30">
        <f t="shared" si="30"/>
      </c>
      <c r="G335" s="30">
        <f t="shared" si="31"/>
      </c>
      <c r="H335" s="30">
        <f t="shared" si="32"/>
      </c>
      <c r="I335" s="30">
        <f t="shared" si="33"/>
      </c>
      <c r="J335" s="31">
        <f t="shared" si="34"/>
      </c>
    </row>
    <row r="336" spans="3:10" ht="15">
      <c r="C336" s="5"/>
      <c r="D336" s="23">
        <f aca="true" t="shared" si="35" ref="D336:D375">IF(Loan_Not_Paid*Values_Entered,Payment_Number,"")</f>
      </c>
      <c r="E336" s="28">
        <f aca="true" t="shared" si="36" ref="E336:E375">IF(Loan_Not_Paid*Values_Entered,Payment_Date,"")</f>
      </c>
      <c r="F336" s="30">
        <f aca="true" t="shared" si="37" ref="F336:F375">IF(Loan_Not_Paid*Values_Entered,Beginning_Balance,"")</f>
      </c>
      <c r="G336" s="30">
        <f aca="true" t="shared" si="38" ref="G336:G375">IF(Loan_Not_Paid*Values_Entered,Monthly_Payment,"")</f>
      </c>
      <c r="H336" s="30">
        <f aca="true" t="shared" si="39" ref="H336:H375">IF(Loan_Not_Paid*Values_Entered,Principal,"")</f>
      </c>
      <c r="I336" s="30">
        <f aca="true" t="shared" si="40" ref="I336:I375">IF(Loan_Not_Paid*Values_Entered,Interest,"")</f>
      </c>
      <c r="J336" s="31">
        <f aca="true" t="shared" si="41" ref="J336:J375">IF(Loan_Not_Paid*Values_Entered,Ending_Balance,"")</f>
      </c>
    </row>
    <row r="337" spans="3:10" ht="15">
      <c r="C337" s="5"/>
      <c r="D337" s="23">
        <f t="shared" si="35"/>
      </c>
      <c r="E337" s="28">
        <f t="shared" si="36"/>
      </c>
      <c r="F337" s="30">
        <f t="shared" si="37"/>
      </c>
      <c r="G337" s="30">
        <f t="shared" si="38"/>
      </c>
      <c r="H337" s="30">
        <f t="shared" si="39"/>
      </c>
      <c r="I337" s="30">
        <f t="shared" si="40"/>
      </c>
      <c r="J337" s="31">
        <f t="shared" si="41"/>
      </c>
    </row>
    <row r="338" spans="3:10" ht="15">
      <c r="C338" s="5"/>
      <c r="D338" s="23">
        <f t="shared" si="35"/>
      </c>
      <c r="E338" s="28">
        <f t="shared" si="36"/>
      </c>
      <c r="F338" s="30">
        <f t="shared" si="37"/>
      </c>
      <c r="G338" s="30">
        <f t="shared" si="38"/>
      </c>
      <c r="H338" s="30">
        <f t="shared" si="39"/>
      </c>
      <c r="I338" s="30">
        <f t="shared" si="40"/>
      </c>
      <c r="J338" s="31">
        <f t="shared" si="41"/>
      </c>
    </row>
    <row r="339" spans="3:10" ht="15">
      <c r="C339" s="5"/>
      <c r="D339" s="23">
        <f t="shared" si="35"/>
      </c>
      <c r="E339" s="28">
        <f t="shared" si="36"/>
      </c>
      <c r="F339" s="30">
        <f t="shared" si="37"/>
      </c>
      <c r="G339" s="30">
        <f t="shared" si="38"/>
      </c>
      <c r="H339" s="30">
        <f t="shared" si="39"/>
      </c>
      <c r="I339" s="30">
        <f t="shared" si="40"/>
      </c>
      <c r="J339" s="31">
        <f t="shared" si="41"/>
      </c>
    </row>
    <row r="340" spans="3:10" ht="15">
      <c r="C340" s="5"/>
      <c r="D340" s="23">
        <f t="shared" si="35"/>
      </c>
      <c r="E340" s="28">
        <f t="shared" si="36"/>
      </c>
      <c r="F340" s="30">
        <f t="shared" si="37"/>
      </c>
      <c r="G340" s="30">
        <f t="shared" si="38"/>
      </c>
      <c r="H340" s="30">
        <f t="shared" si="39"/>
      </c>
      <c r="I340" s="30">
        <f t="shared" si="40"/>
      </c>
      <c r="J340" s="31">
        <f t="shared" si="41"/>
      </c>
    </row>
    <row r="341" spans="3:10" ht="15">
      <c r="C341" s="5"/>
      <c r="D341" s="23">
        <f t="shared" si="35"/>
      </c>
      <c r="E341" s="28">
        <f t="shared" si="36"/>
      </c>
      <c r="F341" s="30">
        <f t="shared" si="37"/>
      </c>
      <c r="G341" s="30">
        <f t="shared" si="38"/>
      </c>
      <c r="H341" s="30">
        <f t="shared" si="39"/>
      </c>
      <c r="I341" s="30">
        <f t="shared" si="40"/>
      </c>
      <c r="J341" s="31">
        <f t="shared" si="41"/>
      </c>
    </row>
    <row r="342" spans="3:10" ht="15">
      <c r="C342" s="5"/>
      <c r="D342" s="23">
        <f t="shared" si="35"/>
      </c>
      <c r="E342" s="28">
        <f t="shared" si="36"/>
      </c>
      <c r="F342" s="30">
        <f t="shared" si="37"/>
      </c>
      <c r="G342" s="30">
        <f t="shared" si="38"/>
      </c>
      <c r="H342" s="30">
        <f t="shared" si="39"/>
      </c>
      <c r="I342" s="30">
        <f t="shared" si="40"/>
      </c>
      <c r="J342" s="31">
        <f t="shared" si="41"/>
      </c>
    </row>
    <row r="343" spans="3:10" ht="15">
      <c r="C343" s="5"/>
      <c r="D343" s="23">
        <f t="shared" si="35"/>
      </c>
      <c r="E343" s="28">
        <f t="shared" si="36"/>
      </c>
      <c r="F343" s="30">
        <f t="shared" si="37"/>
      </c>
      <c r="G343" s="30">
        <f t="shared" si="38"/>
      </c>
      <c r="H343" s="30">
        <f t="shared" si="39"/>
      </c>
      <c r="I343" s="30">
        <f t="shared" si="40"/>
      </c>
      <c r="J343" s="31">
        <f t="shared" si="41"/>
      </c>
    </row>
    <row r="344" spans="3:10" ht="15">
      <c r="C344" s="5"/>
      <c r="D344" s="23">
        <f t="shared" si="35"/>
      </c>
      <c r="E344" s="28">
        <f t="shared" si="36"/>
      </c>
      <c r="F344" s="30">
        <f t="shared" si="37"/>
      </c>
      <c r="G344" s="30">
        <f t="shared" si="38"/>
      </c>
      <c r="H344" s="30">
        <f t="shared" si="39"/>
      </c>
      <c r="I344" s="30">
        <f t="shared" si="40"/>
      </c>
      <c r="J344" s="31">
        <f t="shared" si="41"/>
      </c>
    </row>
    <row r="345" spans="3:10" ht="15">
      <c r="C345" s="5"/>
      <c r="D345" s="23">
        <f t="shared" si="35"/>
      </c>
      <c r="E345" s="28">
        <f t="shared" si="36"/>
      </c>
      <c r="F345" s="30">
        <f t="shared" si="37"/>
      </c>
      <c r="G345" s="30">
        <f t="shared" si="38"/>
      </c>
      <c r="H345" s="30">
        <f t="shared" si="39"/>
      </c>
      <c r="I345" s="30">
        <f t="shared" si="40"/>
      </c>
      <c r="J345" s="31">
        <f t="shared" si="41"/>
      </c>
    </row>
    <row r="346" spans="3:10" ht="15">
      <c r="C346" s="5"/>
      <c r="D346" s="23">
        <f t="shared" si="35"/>
      </c>
      <c r="E346" s="28">
        <f t="shared" si="36"/>
      </c>
      <c r="F346" s="30">
        <f t="shared" si="37"/>
      </c>
      <c r="G346" s="30">
        <f t="shared" si="38"/>
      </c>
      <c r="H346" s="30">
        <f t="shared" si="39"/>
      </c>
      <c r="I346" s="30">
        <f t="shared" si="40"/>
      </c>
      <c r="J346" s="31">
        <f t="shared" si="41"/>
      </c>
    </row>
    <row r="347" spans="3:10" ht="15">
      <c r="C347" s="5"/>
      <c r="D347" s="23">
        <f t="shared" si="35"/>
      </c>
      <c r="E347" s="28">
        <f t="shared" si="36"/>
      </c>
      <c r="F347" s="30">
        <f t="shared" si="37"/>
      </c>
      <c r="G347" s="30">
        <f t="shared" si="38"/>
      </c>
      <c r="H347" s="30">
        <f t="shared" si="39"/>
      </c>
      <c r="I347" s="30">
        <f t="shared" si="40"/>
      </c>
      <c r="J347" s="31">
        <f t="shared" si="41"/>
      </c>
    </row>
    <row r="348" spans="3:10" ht="15">
      <c r="C348" s="5"/>
      <c r="D348" s="23">
        <f t="shared" si="35"/>
      </c>
      <c r="E348" s="28">
        <f t="shared" si="36"/>
      </c>
      <c r="F348" s="30">
        <f t="shared" si="37"/>
      </c>
      <c r="G348" s="30">
        <f t="shared" si="38"/>
      </c>
      <c r="H348" s="30">
        <f t="shared" si="39"/>
      </c>
      <c r="I348" s="30">
        <f t="shared" si="40"/>
      </c>
      <c r="J348" s="31">
        <f t="shared" si="41"/>
      </c>
    </row>
    <row r="349" spans="3:10" ht="15">
      <c r="C349" s="5"/>
      <c r="D349" s="23">
        <f t="shared" si="35"/>
      </c>
      <c r="E349" s="28">
        <f t="shared" si="36"/>
      </c>
      <c r="F349" s="30">
        <f t="shared" si="37"/>
      </c>
      <c r="G349" s="30">
        <f t="shared" si="38"/>
      </c>
      <c r="H349" s="30">
        <f t="shared" si="39"/>
      </c>
      <c r="I349" s="30">
        <f t="shared" si="40"/>
      </c>
      <c r="J349" s="31">
        <f t="shared" si="41"/>
      </c>
    </row>
    <row r="350" spans="3:10" ht="15">
      <c r="C350" s="5"/>
      <c r="D350" s="23">
        <f t="shared" si="35"/>
      </c>
      <c r="E350" s="28">
        <f t="shared" si="36"/>
      </c>
      <c r="F350" s="30">
        <f t="shared" si="37"/>
      </c>
      <c r="G350" s="30">
        <f t="shared" si="38"/>
      </c>
      <c r="H350" s="30">
        <f t="shared" si="39"/>
      </c>
      <c r="I350" s="30">
        <f t="shared" si="40"/>
      </c>
      <c r="J350" s="31">
        <f t="shared" si="41"/>
      </c>
    </row>
    <row r="351" spans="3:10" ht="15">
      <c r="C351" s="5"/>
      <c r="D351" s="23">
        <f t="shared" si="35"/>
      </c>
      <c r="E351" s="28">
        <f t="shared" si="36"/>
      </c>
      <c r="F351" s="30">
        <f t="shared" si="37"/>
      </c>
      <c r="G351" s="30">
        <f t="shared" si="38"/>
      </c>
      <c r="H351" s="30">
        <f t="shared" si="39"/>
      </c>
      <c r="I351" s="30">
        <f t="shared" si="40"/>
      </c>
      <c r="J351" s="31">
        <f t="shared" si="41"/>
      </c>
    </row>
    <row r="352" spans="3:10" ht="15">
      <c r="C352" s="5"/>
      <c r="D352" s="23">
        <f t="shared" si="35"/>
      </c>
      <c r="E352" s="28">
        <f t="shared" si="36"/>
      </c>
      <c r="F352" s="30">
        <f t="shared" si="37"/>
      </c>
      <c r="G352" s="30">
        <f t="shared" si="38"/>
      </c>
      <c r="H352" s="30">
        <f t="shared" si="39"/>
      </c>
      <c r="I352" s="30">
        <f t="shared" si="40"/>
      </c>
      <c r="J352" s="31">
        <f t="shared" si="41"/>
      </c>
    </row>
    <row r="353" spans="3:10" ht="15">
      <c r="C353" s="5"/>
      <c r="D353" s="23">
        <f t="shared" si="35"/>
      </c>
      <c r="E353" s="28">
        <f t="shared" si="36"/>
      </c>
      <c r="F353" s="30">
        <f t="shared" si="37"/>
      </c>
      <c r="G353" s="30">
        <f t="shared" si="38"/>
      </c>
      <c r="H353" s="30">
        <f t="shared" si="39"/>
      </c>
      <c r="I353" s="30">
        <f t="shared" si="40"/>
      </c>
      <c r="J353" s="31">
        <f t="shared" si="41"/>
      </c>
    </row>
    <row r="354" spans="3:10" ht="15">
      <c r="C354" s="5"/>
      <c r="D354" s="23">
        <f t="shared" si="35"/>
      </c>
      <c r="E354" s="28">
        <f t="shared" si="36"/>
      </c>
      <c r="F354" s="30">
        <f t="shared" si="37"/>
      </c>
      <c r="G354" s="30">
        <f t="shared" si="38"/>
      </c>
      <c r="H354" s="30">
        <f t="shared" si="39"/>
      </c>
      <c r="I354" s="30">
        <f t="shared" si="40"/>
      </c>
      <c r="J354" s="31">
        <f t="shared" si="41"/>
      </c>
    </row>
    <row r="355" spans="3:10" ht="15">
      <c r="C355" s="5"/>
      <c r="D355" s="23">
        <f t="shared" si="35"/>
      </c>
      <c r="E355" s="28">
        <f t="shared" si="36"/>
      </c>
      <c r="F355" s="30">
        <f t="shared" si="37"/>
      </c>
      <c r="G355" s="30">
        <f t="shared" si="38"/>
      </c>
      <c r="H355" s="30">
        <f t="shared" si="39"/>
      </c>
      <c r="I355" s="30">
        <f t="shared" si="40"/>
      </c>
      <c r="J355" s="31">
        <f t="shared" si="41"/>
      </c>
    </row>
    <row r="356" spans="3:10" ht="15">
      <c r="C356" s="5"/>
      <c r="D356" s="23">
        <f t="shared" si="35"/>
      </c>
      <c r="E356" s="28">
        <f t="shared" si="36"/>
      </c>
      <c r="F356" s="30">
        <f t="shared" si="37"/>
      </c>
      <c r="G356" s="30">
        <f t="shared" si="38"/>
      </c>
      <c r="H356" s="30">
        <f t="shared" si="39"/>
      </c>
      <c r="I356" s="30">
        <f t="shared" si="40"/>
      </c>
      <c r="J356" s="31">
        <f t="shared" si="41"/>
      </c>
    </row>
    <row r="357" spans="3:10" ht="15">
      <c r="C357" s="5"/>
      <c r="D357" s="23">
        <f t="shared" si="35"/>
      </c>
      <c r="E357" s="28">
        <f t="shared" si="36"/>
      </c>
      <c r="F357" s="30">
        <f t="shared" si="37"/>
      </c>
      <c r="G357" s="30">
        <f t="shared" si="38"/>
      </c>
      <c r="H357" s="30">
        <f t="shared" si="39"/>
      </c>
      <c r="I357" s="30">
        <f t="shared" si="40"/>
      </c>
      <c r="J357" s="31">
        <f t="shared" si="41"/>
      </c>
    </row>
    <row r="358" spans="3:10" ht="15">
      <c r="C358" s="5"/>
      <c r="D358" s="23">
        <f t="shared" si="35"/>
      </c>
      <c r="E358" s="28">
        <f t="shared" si="36"/>
      </c>
      <c r="F358" s="30">
        <f t="shared" si="37"/>
      </c>
      <c r="G358" s="30">
        <f t="shared" si="38"/>
      </c>
      <c r="H358" s="30">
        <f t="shared" si="39"/>
      </c>
      <c r="I358" s="30">
        <f t="shared" si="40"/>
      </c>
      <c r="J358" s="31">
        <f t="shared" si="41"/>
      </c>
    </row>
    <row r="359" spans="3:10" ht="15">
      <c r="C359" s="5"/>
      <c r="D359" s="23">
        <f t="shared" si="35"/>
      </c>
      <c r="E359" s="28">
        <f t="shared" si="36"/>
      </c>
      <c r="F359" s="30">
        <f t="shared" si="37"/>
      </c>
      <c r="G359" s="30">
        <f t="shared" si="38"/>
      </c>
      <c r="H359" s="30">
        <f t="shared" si="39"/>
      </c>
      <c r="I359" s="30">
        <f t="shared" si="40"/>
      </c>
      <c r="J359" s="31">
        <f t="shared" si="41"/>
      </c>
    </row>
    <row r="360" spans="3:10" ht="15">
      <c r="C360" s="5"/>
      <c r="D360" s="23">
        <f t="shared" si="35"/>
      </c>
      <c r="E360" s="28">
        <f t="shared" si="36"/>
      </c>
      <c r="F360" s="30">
        <f t="shared" si="37"/>
      </c>
      <c r="G360" s="30">
        <f t="shared" si="38"/>
      </c>
      <c r="H360" s="30">
        <f t="shared" si="39"/>
      </c>
      <c r="I360" s="30">
        <f t="shared" si="40"/>
      </c>
      <c r="J360" s="31">
        <f t="shared" si="41"/>
      </c>
    </row>
    <row r="361" spans="3:10" ht="15">
      <c r="C361" s="5"/>
      <c r="D361" s="23">
        <f t="shared" si="35"/>
      </c>
      <c r="E361" s="28">
        <f t="shared" si="36"/>
      </c>
      <c r="F361" s="30">
        <f t="shared" si="37"/>
      </c>
      <c r="G361" s="30">
        <f t="shared" si="38"/>
      </c>
      <c r="H361" s="30">
        <f t="shared" si="39"/>
      </c>
      <c r="I361" s="30">
        <f t="shared" si="40"/>
      </c>
      <c r="J361" s="31">
        <f t="shared" si="41"/>
      </c>
    </row>
    <row r="362" spans="3:10" ht="15">
      <c r="C362" s="5"/>
      <c r="D362" s="23">
        <f t="shared" si="35"/>
      </c>
      <c r="E362" s="28">
        <f t="shared" si="36"/>
      </c>
      <c r="F362" s="30">
        <f t="shared" si="37"/>
      </c>
      <c r="G362" s="30">
        <f t="shared" si="38"/>
      </c>
      <c r="H362" s="30">
        <f t="shared" si="39"/>
      </c>
      <c r="I362" s="30">
        <f t="shared" si="40"/>
      </c>
      <c r="J362" s="31">
        <f t="shared" si="41"/>
      </c>
    </row>
    <row r="363" spans="3:10" ht="15">
      <c r="C363" s="5"/>
      <c r="D363" s="23">
        <f t="shared" si="35"/>
      </c>
      <c r="E363" s="28">
        <f t="shared" si="36"/>
      </c>
      <c r="F363" s="30">
        <f t="shared" si="37"/>
      </c>
      <c r="G363" s="30">
        <f t="shared" si="38"/>
      </c>
      <c r="H363" s="30">
        <f t="shared" si="39"/>
      </c>
      <c r="I363" s="30">
        <f t="shared" si="40"/>
      </c>
      <c r="J363" s="31">
        <f t="shared" si="41"/>
      </c>
    </row>
    <row r="364" spans="3:10" ht="15">
      <c r="C364" s="5"/>
      <c r="D364" s="23">
        <f t="shared" si="35"/>
      </c>
      <c r="E364" s="28">
        <f t="shared" si="36"/>
      </c>
      <c r="F364" s="30">
        <f t="shared" si="37"/>
      </c>
      <c r="G364" s="30">
        <f t="shared" si="38"/>
      </c>
      <c r="H364" s="30">
        <f t="shared" si="39"/>
      </c>
      <c r="I364" s="30">
        <f t="shared" si="40"/>
      </c>
      <c r="J364" s="31">
        <f t="shared" si="41"/>
      </c>
    </row>
    <row r="365" spans="3:10" ht="15">
      <c r="C365" s="5"/>
      <c r="D365" s="23">
        <f t="shared" si="35"/>
      </c>
      <c r="E365" s="28">
        <f t="shared" si="36"/>
      </c>
      <c r="F365" s="30">
        <f t="shared" si="37"/>
      </c>
      <c r="G365" s="30">
        <f t="shared" si="38"/>
      </c>
      <c r="H365" s="30">
        <f t="shared" si="39"/>
      </c>
      <c r="I365" s="30">
        <f t="shared" si="40"/>
      </c>
      <c r="J365" s="31">
        <f t="shared" si="41"/>
      </c>
    </row>
    <row r="366" spans="3:10" ht="15">
      <c r="C366" s="5"/>
      <c r="D366" s="23">
        <f t="shared" si="35"/>
      </c>
      <c r="E366" s="28">
        <f t="shared" si="36"/>
      </c>
      <c r="F366" s="30">
        <f t="shared" si="37"/>
      </c>
      <c r="G366" s="30">
        <f t="shared" si="38"/>
      </c>
      <c r="H366" s="30">
        <f t="shared" si="39"/>
      </c>
      <c r="I366" s="30">
        <f t="shared" si="40"/>
      </c>
      <c r="J366" s="31">
        <f t="shared" si="41"/>
      </c>
    </row>
    <row r="367" spans="3:10" ht="15">
      <c r="C367" s="5"/>
      <c r="D367" s="23">
        <f t="shared" si="35"/>
      </c>
      <c r="E367" s="28">
        <f t="shared" si="36"/>
      </c>
      <c r="F367" s="30">
        <f t="shared" si="37"/>
      </c>
      <c r="G367" s="30">
        <f t="shared" si="38"/>
      </c>
      <c r="H367" s="30">
        <f t="shared" si="39"/>
      </c>
      <c r="I367" s="30">
        <f t="shared" si="40"/>
      </c>
      <c r="J367" s="31">
        <f t="shared" si="41"/>
      </c>
    </row>
    <row r="368" spans="3:10" ht="15">
      <c r="C368" s="5"/>
      <c r="D368" s="23">
        <f t="shared" si="35"/>
      </c>
      <c r="E368" s="28">
        <f t="shared" si="36"/>
      </c>
      <c r="F368" s="30">
        <f t="shared" si="37"/>
      </c>
      <c r="G368" s="30">
        <f t="shared" si="38"/>
      </c>
      <c r="H368" s="30">
        <f t="shared" si="39"/>
      </c>
      <c r="I368" s="30">
        <f t="shared" si="40"/>
      </c>
      <c r="J368" s="31">
        <f t="shared" si="41"/>
      </c>
    </row>
    <row r="369" spans="3:10" ht="15">
      <c r="C369" s="5"/>
      <c r="D369" s="23">
        <f t="shared" si="35"/>
      </c>
      <c r="E369" s="28">
        <f t="shared" si="36"/>
      </c>
      <c r="F369" s="30">
        <f t="shared" si="37"/>
      </c>
      <c r="G369" s="30">
        <f t="shared" si="38"/>
      </c>
      <c r="H369" s="30">
        <f t="shared" si="39"/>
      </c>
      <c r="I369" s="30">
        <f t="shared" si="40"/>
      </c>
      <c r="J369" s="31">
        <f t="shared" si="41"/>
      </c>
    </row>
    <row r="370" spans="3:10" ht="15">
      <c r="C370" s="5"/>
      <c r="D370" s="23">
        <f t="shared" si="35"/>
      </c>
      <c r="E370" s="28">
        <f t="shared" si="36"/>
      </c>
      <c r="F370" s="30">
        <f t="shared" si="37"/>
      </c>
      <c r="G370" s="30">
        <f t="shared" si="38"/>
      </c>
      <c r="H370" s="30">
        <f t="shared" si="39"/>
      </c>
      <c r="I370" s="30">
        <f t="shared" si="40"/>
      </c>
      <c r="J370" s="31">
        <f t="shared" si="41"/>
      </c>
    </row>
    <row r="371" spans="3:10" ht="15">
      <c r="C371" s="5"/>
      <c r="D371" s="23">
        <f t="shared" si="35"/>
      </c>
      <c r="E371" s="28">
        <f t="shared" si="36"/>
      </c>
      <c r="F371" s="30">
        <f t="shared" si="37"/>
      </c>
      <c r="G371" s="30">
        <f t="shared" si="38"/>
      </c>
      <c r="H371" s="30">
        <f t="shared" si="39"/>
      </c>
      <c r="I371" s="30">
        <f t="shared" si="40"/>
      </c>
      <c r="J371" s="31">
        <f t="shared" si="41"/>
      </c>
    </row>
    <row r="372" spans="3:10" ht="15">
      <c r="C372" s="5"/>
      <c r="D372" s="23">
        <f t="shared" si="35"/>
      </c>
      <c r="E372" s="28">
        <f t="shared" si="36"/>
      </c>
      <c r="F372" s="30">
        <f t="shared" si="37"/>
      </c>
      <c r="G372" s="30">
        <f t="shared" si="38"/>
      </c>
      <c r="H372" s="30">
        <f t="shared" si="39"/>
      </c>
      <c r="I372" s="30">
        <f t="shared" si="40"/>
      </c>
      <c r="J372" s="31">
        <f t="shared" si="41"/>
      </c>
    </row>
    <row r="373" spans="3:10" ht="15">
      <c r="C373" s="5"/>
      <c r="D373" s="23">
        <f t="shared" si="35"/>
      </c>
      <c r="E373" s="28">
        <f t="shared" si="36"/>
      </c>
      <c r="F373" s="30">
        <f t="shared" si="37"/>
      </c>
      <c r="G373" s="30">
        <f t="shared" si="38"/>
      </c>
      <c r="H373" s="30">
        <f t="shared" si="39"/>
      </c>
      <c r="I373" s="30">
        <f t="shared" si="40"/>
      </c>
      <c r="J373" s="31">
        <f t="shared" si="41"/>
      </c>
    </row>
    <row r="374" spans="3:10" ht="15">
      <c r="C374" s="5"/>
      <c r="D374" s="23">
        <f t="shared" si="35"/>
      </c>
      <c r="E374" s="28">
        <f t="shared" si="36"/>
      </c>
      <c r="F374" s="30">
        <f t="shared" si="37"/>
      </c>
      <c r="G374" s="30">
        <f t="shared" si="38"/>
      </c>
      <c r="H374" s="30">
        <f t="shared" si="39"/>
      </c>
      <c r="I374" s="30">
        <f t="shared" si="40"/>
      </c>
      <c r="J374" s="31">
        <f t="shared" si="41"/>
      </c>
    </row>
    <row r="375" spans="3:10" ht="15">
      <c r="C375" s="5"/>
      <c r="D375" s="24">
        <f t="shared" si="35"/>
      </c>
      <c r="E375" s="29">
        <f t="shared" si="36"/>
      </c>
      <c r="F375" s="32">
        <f t="shared" si="37"/>
      </c>
      <c r="G375" s="32">
        <f t="shared" si="38"/>
      </c>
      <c r="H375" s="32">
        <f t="shared" si="39"/>
      </c>
      <c r="I375" s="32">
        <f t="shared" si="40"/>
      </c>
      <c r="J375" s="33">
        <f t="shared" si="41"/>
      </c>
    </row>
    <row r="376" spans="3:10" ht="15">
      <c r="C376" s="5"/>
      <c r="D376" s="8"/>
      <c r="E376" s="8"/>
      <c r="F376" s="34"/>
      <c r="G376" s="34"/>
      <c r="H376" s="34"/>
      <c r="I376" s="34"/>
      <c r="J376" s="34"/>
    </row>
    <row r="377" spans="3:10" ht="15">
      <c r="C377" s="5"/>
      <c r="D377" s="8"/>
      <c r="E377" s="8"/>
      <c r="F377" s="34"/>
      <c r="G377" s="34"/>
      <c r="H377" s="34"/>
      <c r="I377" s="34"/>
      <c r="J377" s="34"/>
    </row>
    <row r="378" spans="3:10" ht="15">
      <c r="C378" s="5"/>
      <c r="D378" s="8"/>
      <c r="E378" s="8"/>
      <c r="F378" s="34"/>
      <c r="G378" s="34"/>
      <c r="H378" s="34"/>
      <c r="I378" s="34"/>
      <c r="J378" s="34"/>
    </row>
    <row r="379" spans="3:10" ht="15">
      <c r="C379" s="5"/>
      <c r="D379" s="8"/>
      <c r="E379" s="8"/>
      <c r="F379" s="8"/>
      <c r="G379" s="8"/>
      <c r="H379" s="8"/>
      <c r="I379" s="8"/>
      <c r="J379" s="8"/>
    </row>
    <row r="380" spans="3:10" ht="15">
      <c r="C380" s="5"/>
      <c r="D380" s="8"/>
      <c r="E380" s="8"/>
      <c r="F380" s="8"/>
      <c r="G380" s="8"/>
      <c r="H380" s="8"/>
      <c r="I380" s="8"/>
      <c r="J380" s="8"/>
    </row>
    <row r="381" spans="3:10" ht="15">
      <c r="C381" s="5"/>
      <c r="D381" s="8"/>
      <c r="E381" s="8"/>
      <c r="F381" s="8"/>
      <c r="G381" s="8"/>
      <c r="H381" s="8"/>
      <c r="I381" s="8"/>
      <c r="J381" s="8"/>
    </row>
    <row r="382" spans="3:10" ht="15">
      <c r="C382" s="5"/>
      <c r="D382" s="8"/>
      <c r="E382" s="8"/>
      <c r="F382" s="8"/>
      <c r="G382" s="8"/>
      <c r="H382" s="8"/>
      <c r="I382" s="8"/>
      <c r="J382" s="8"/>
    </row>
    <row r="383" spans="3:10" ht="15">
      <c r="C383" s="5"/>
      <c r="D383" s="8"/>
      <c r="E383" s="8"/>
      <c r="F383" s="8"/>
      <c r="G383" s="8"/>
      <c r="H383" s="8"/>
      <c r="I383" s="8"/>
      <c r="J383" s="8"/>
    </row>
    <row r="384" spans="3:10" ht="15">
      <c r="C384" s="5"/>
      <c r="D384" s="8"/>
      <c r="E384" s="8"/>
      <c r="F384" s="8"/>
      <c r="G384" s="8"/>
      <c r="H384" s="8"/>
      <c r="I384" s="8"/>
      <c r="J384" s="8"/>
    </row>
    <row r="385" spans="3:10" ht="15">
      <c r="C385" s="5"/>
      <c r="D385" s="8"/>
      <c r="E385" s="8"/>
      <c r="F385" s="8"/>
      <c r="G385" s="8"/>
      <c r="H385" s="8"/>
      <c r="I385" s="8"/>
      <c r="J385" s="8"/>
    </row>
    <row r="386" spans="3:10" ht="15">
      <c r="C386" s="5"/>
      <c r="D386" s="8"/>
      <c r="E386" s="8"/>
      <c r="F386" s="8"/>
      <c r="G386" s="8"/>
      <c r="H386" s="8"/>
      <c r="I386" s="8"/>
      <c r="J386" s="8"/>
    </row>
    <row r="387" spans="3:10" ht="15">
      <c r="C387" s="5"/>
      <c r="D387" s="8"/>
      <c r="E387" s="8"/>
      <c r="F387" s="8"/>
      <c r="G387" s="8"/>
      <c r="H387" s="8"/>
      <c r="I387" s="8"/>
      <c r="J387" s="8"/>
    </row>
    <row r="388" spans="3:10" ht="15">
      <c r="C388" s="5"/>
      <c r="D388" s="8"/>
      <c r="E388" s="8"/>
      <c r="F388" s="8"/>
      <c r="G388" s="8"/>
      <c r="H388" s="8"/>
      <c r="I388" s="8"/>
      <c r="J388" s="8"/>
    </row>
    <row r="389" spans="3:10" ht="15">
      <c r="C389" s="5"/>
      <c r="D389" s="8"/>
      <c r="E389" s="8"/>
      <c r="F389" s="8"/>
      <c r="G389" s="8"/>
      <c r="H389" s="8"/>
      <c r="I389" s="8"/>
      <c r="J389" s="8"/>
    </row>
    <row r="390" spans="3:10" ht="15">
      <c r="C390" s="5"/>
      <c r="D390" s="8"/>
      <c r="E390" s="8"/>
      <c r="F390" s="8"/>
      <c r="G390" s="8"/>
      <c r="H390" s="8"/>
      <c r="I390" s="8"/>
      <c r="J390" s="8"/>
    </row>
    <row r="391" spans="3:10" ht="15">
      <c r="C391" s="5"/>
      <c r="D391" s="8"/>
      <c r="E391" s="8"/>
      <c r="F391" s="8"/>
      <c r="G391" s="8"/>
      <c r="H391" s="8"/>
      <c r="I391" s="8"/>
      <c r="J391" s="8"/>
    </row>
    <row r="392" spans="3:10" ht="15">
      <c r="C392" s="5"/>
      <c r="D392" s="8"/>
      <c r="E392" s="8"/>
      <c r="F392" s="8"/>
      <c r="G392" s="8"/>
      <c r="H392" s="8"/>
      <c r="I392" s="8"/>
      <c r="J392" s="8"/>
    </row>
    <row r="393" spans="3:10" ht="15">
      <c r="C393" s="5"/>
      <c r="D393" s="8"/>
      <c r="E393" s="8"/>
      <c r="F393" s="8"/>
      <c r="G393" s="8"/>
      <c r="H393" s="8"/>
      <c r="I393" s="8"/>
      <c r="J393" s="8"/>
    </row>
    <row r="394" spans="3:10" ht="15">
      <c r="C394" s="5"/>
      <c r="D394" s="8"/>
      <c r="E394" s="8"/>
      <c r="F394" s="8"/>
      <c r="G394" s="8"/>
      <c r="H394" s="8"/>
      <c r="I394" s="8"/>
      <c r="J394" s="8"/>
    </row>
    <row r="395" spans="3:10" ht="15">
      <c r="C395" s="5"/>
      <c r="D395" s="8"/>
      <c r="E395" s="8"/>
      <c r="F395" s="8"/>
      <c r="G395" s="8"/>
      <c r="H395" s="8"/>
      <c r="I395" s="8"/>
      <c r="J395" s="8"/>
    </row>
    <row r="396" spans="3:10" ht="15">
      <c r="C396" s="5"/>
      <c r="D396" s="8"/>
      <c r="E396" s="8"/>
      <c r="F396" s="8"/>
      <c r="G396" s="8"/>
      <c r="H396" s="8"/>
      <c r="I396" s="8"/>
      <c r="J396" s="8"/>
    </row>
    <row r="397" spans="3:10" ht="15">
      <c r="C397" s="5"/>
      <c r="D397" s="8"/>
      <c r="E397" s="8"/>
      <c r="F397" s="8"/>
      <c r="G397" s="8"/>
      <c r="H397" s="8"/>
      <c r="I397" s="8"/>
      <c r="J397" s="8"/>
    </row>
    <row r="398" spans="3:10" ht="15">
      <c r="C398" s="5"/>
      <c r="D398" s="8"/>
      <c r="E398" s="8"/>
      <c r="F398" s="8"/>
      <c r="G398" s="8"/>
      <c r="H398" s="8"/>
      <c r="I398" s="8"/>
      <c r="J398" s="8"/>
    </row>
    <row r="399" spans="3:10" ht="15">
      <c r="C399" s="5"/>
      <c r="D399" s="8"/>
      <c r="E399" s="8"/>
      <c r="F399" s="8"/>
      <c r="G399" s="8"/>
      <c r="H399" s="8"/>
      <c r="I399" s="8"/>
      <c r="J399" s="8"/>
    </row>
    <row r="400" spans="3:10" ht="15">
      <c r="C400" s="5"/>
      <c r="D400" s="8"/>
      <c r="E400" s="8"/>
      <c r="F400" s="8"/>
      <c r="G400" s="8"/>
      <c r="H400" s="8"/>
      <c r="I400" s="8"/>
      <c r="J400" s="8"/>
    </row>
    <row r="401" spans="3:10" ht="15">
      <c r="C401" s="5"/>
      <c r="D401" s="8"/>
      <c r="E401" s="8"/>
      <c r="F401" s="8"/>
      <c r="G401" s="8"/>
      <c r="H401" s="8"/>
      <c r="I401" s="8"/>
      <c r="J401" s="8"/>
    </row>
    <row r="402" spans="3:10" ht="15">
      <c r="C402" s="5"/>
      <c r="D402" s="8"/>
      <c r="E402" s="8"/>
      <c r="F402" s="8"/>
      <c r="G402" s="8"/>
      <c r="H402" s="8"/>
      <c r="I402" s="8"/>
      <c r="J402" s="8"/>
    </row>
    <row r="403" spans="3:10" ht="15">
      <c r="C403" s="5"/>
      <c r="D403" s="8"/>
      <c r="E403" s="8"/>
      <c r="F403" s="8"/>
      <c r="G403" s="8"/>
      <c r="H403" s="8"/>
      <c r="I403" s="8"/>
      <c r="J403" s="8"/>
    </row>
    <row r="404" spans="3:10" ht="15">
      <c r="C404" s="5"/>
      <c r="D404" s="8"/>
      <c r="E404" s="8"/>
      <c r="F404" s="8"/>
      <c r="G404" s="8"/>
      <c r="H404" s="8"/>
      <c r="I404" s="8"/>
      <c r="J404" s="8"/>
    </row>
    <row r="405" spans="3:10" ht="15">
      <c r="C405" s="5"/>
      <c r="D405" s="8"/>
      <c r="E405" s="8"/>
      <c r="F405" s="8"/>
      <c r="G405" s="8"/>
      <c r="H405" s="8"/>
      <c r="I405" s="8"/>
      <c r="J405" s="8"/>
    </row>
    <row r="406" spans="3:10" ht="15">
      <c r="C406" s="5"/>
      <c r="D406" s="8"/>
      <c r="E406" s="8"/>
      <c r="F406" s="8"/>
      <c r="G406" s="8"/>
      <c r="H406" s="8"/>
      <c r="I406" s="8"/>
      <c r="J406" s="8"/>
    </row>
    <row r="407" spans="3:10" ht="15">
      <c r="C407" s="5"/>
      <c r="D407" s="8"/>
      <c r="E407" s="8"/>
      <c r="F407" s="8"/>
      <c r="G407" s="8"/>
      <c r="H407" s="8"/>
      <c r="I407" s="8"/>
      <c r="J407" s="8"/>
    </row>
    <row r="408" spans="3:10" ht="15">
      <c r="C408" s="5"/>
      <c r="D408" s="8"/>
      <c r="E408" s="8"/>
      <c r="F408" s="8"/>
      <c r="G408" s="8"/>
      <c r="H408" s="8"/>
      <c r="I408" s="8"/>
      <c r="J408" s="8"/>
    </row>
    <row r="409" spans="3:10" ht="15">
      <c r="C409" s="5"/>
      <c r="D409" s="8"/>
      <c r="E409" s="8"/>
      <c r="F409" s="8"/>
      <c r="G409" s="8"/>
      <c r="H409" s="8"/>
      <c r="I409" s="8"/>
      <c r="J409" s="8"/>
    </row>
    <row r="410" spans="3:10" ht="15">
      <c r="C410" s="5"/>
      <c r="D410" s="8"/>
      <c r="E410" s="8"/>
      <c r="F410" s="8"/>
      <c r="G410" s="8"/>
      <c r="H410" s="8"/>
      <c r="I410" s="8"/>
      <c r="J410" s="8"/>
    </row>
    <row r="411" spans="3:10" ht="15">
      <c r="C411" s="5"/>
      <c r="D411" s="8"/>
      <c r="E411" s="8"/>
      <c r="F411" s="8"/>
      <c r="G411" s="8"/>
      <c r="H411" s="8"/>
      <c r="I411" s="8"/>
      <c r="J411" s="8"/>
    </row>
    <row r="412" spans="3:10" ht="15">
      <c r="C412" s="5"/>
      <c r="D412" s="8"/>
      <c r="E412" s="8"/>
      <c r="F412" s="8"/>
      <c r="G412" s="8"/>
      <c r="H412" s="8"/>
      <c r="I412" s="8"/>
      <c r="J412" s="8"/>
    </row>
    <row r="413" spans="3:10" ht="15">
      <c r="C413" s="5"/>
      <c r="D413" s="8"/>
      <c r="E413" s="8"/>
      <c r="F413" s="8"/>
      <c r="G413" s="8"/>
      <c r="H413" s="8"/>
      <c r="I413" s="8"/>
      <c r="J413" s="8"/>
    </row>
    <row r="414" spans="3:10" ht="15">
      <c r="C414" s="5"/>
      <c r="D414" s="8"/>
      <c r="E414" s="8"/>
      <c r="F414" s="8"/>
      <c r="G414" s="8"/>
      <c r="H414" s="8"/>
      <c r="I414" s="8"/>
      <c r="J414" s="8"/>
    </row>
    <row r="415" spans="3:10" ht="15">
      <c r="C415" s="5"/>
      <c r="D415" s="8"/>
      <c r="E415" s="8"/>
      <c r="F415" s="8"/>
      <c r="G415" s="8"/>
      <c r="H415" s="8"/>
      <c r="I415" s="8"/>
      <c r="J415" s="8"/>
    </row>
    <row r="416" spans="3:10" ht="15">
      <c r="C416" s="5"/>
      <c r="D416" s="8"/>
      <c r="E416" s="8"/>
      <c r="F416" s="8"/>
      <c r="G416" s="8"/>
      <c r="H416" s="8"/>
      <c r="I416" s="8"/>
      <c r="J416" s="8"/>
    </row>
    <row r="417" spans="3:10" ht="15">
      <c r="C417" s="5"/>
      <c r="D417" s="8"/>
      <c r="E417" s="8"/>
      <c r="F417" s="8"/>
      <c r="G417" s="8"/>
      <c r="H417" s="8"/>
      <c r="I417" s="8"/>
      <c r="J417" s="8"/>
    </row>
    <row r="418" spans="3:10" ht="15">
      <c r="C418" s="5"/>
      <c r="D418" s="8"/>
      <c r="E418" s="8"/>
      <c r="F418" s="8"/>
      <c r="G418" s="8"/>
      <c r="H418" s="8"/>
      <c r="I418" s="8"/>
      <c r="J418" s="8"/>
    </row>
    <row r="419" spans="3:10" ht="15">
      <c r="C419" s="5"/>
      <c r="D419" s="8"/>
      <c r="E419" s="8"/>
      <c r="F419" s="8"/>
      <c r="G419" s="8"/>
      <c r="H419" s="8"/>
      <c r="I419" s="8"/>
      <c r="J419" s="8"/>
    </row>
    <row r="420" spans="3:10" ht="15">
      <c r="C420" s="5"/>
      <c r="D420" s="8"/>
      <c r="E420" s="8"/>
      <c r="F420" s="8"/>
      <c r="G420" s="8"/>
      <c r="H420" s="8"/>
      <c r="I420" s="8"/>
      <c r="J420" s="8"/>
    </row>
    <row r="421" spans="3:10" ht="15">
      <c r="C421" s="5"/>
      <c r="D421" s="8"/>
      <c r="E421" s="8"/>
      <c r="F421" s="8"/>
      <c r="G421" s="8"/>
      <c r="H421" s="8"/>
      <c r="I421" s="8"/>
      <c r="J421" s="8"/>
    </row>
    <row r="422" spans="3:10" ht="15">
      <c r="C422" s="5"/>
      <c r="D422" s="8"/>
      <c r="E422" s="8"/>
      <c r="F422" s="8"/>
      <c r="G422" s="8"/>
      <c r="H422" s="8"/>
      <c r="I422" s="8"/>
      <c r="J422" s="8"/>
    </row>
    <row r="423" spans="3:10" ht="15">
      <c r="C423" s="5"/>
      <c r="D423" s="8"/>
      <c r="E423" s="8"/>
      <c r="F423" s="8"/>
      <c r="G423" s="8"/>
      <c r="H423" s="8"/>
      <c r="I423" s="8"/>
      <c r="J423" s="8"/>
    </row>
    <row r="424" spans="3:10" ht="15">
      <c r="C424" s="5"/>
      <c r="D424" s="8"/>
      <c r="E424" s="8"/>
      <c r="F424" s="8"/>
      <c r="G424" s="8"/>
      <c r="H424" s="8"/>
      <c r="I424" s="8"/>
      <c r="J424" s="8"/>
    </row>
    <row r="425" spans="3:10" ht="15">
      <c r="C425" s="5"/>
      <c r="D425" s="8"/>
      <c r="E425" s="8"/>
      <c r="F425" s="8"/>
      <c r="G425" s="8"/>
      <c r="H425" s="8"/>
      <c r="I425" s="8"/>
      <c r="J425" s="8"/>
    </row>
    <row r="426" spans="3:10" ht="15">
      <c r="C426" s="5"/>
      <c r="D426" s="8"/>
      <c r="E426" s="8"/>
      <c r="F426" s="8"/>
      <c r="G426" s="8"/>
      <c r="H426" s="8"/>
      <c r="I426" s="8"/>
      <c r="J426" s="8"/>
    </row>
    <row r="427" spans="3:10" ht="15">
      <c r="C427" s="5"/>
      <c r="D427" s="8"/>
      <c r="E427" s="8"/>
      <c r="F427" s="8"/>
      <c r="G427" s="8"/>
      <c r="H427" s="8"/>
      <c r="I427" s="8"/>
      <c r="J427" s="8"/>
    </row>
    <row r="428" spans="3:10" ht="15">
      <c r="C428" s="5"/>
      <c r="D428" s="8"/>
      <c r="E428" s="8"/>
      <c r="F428" s="8"/>
      <c r="G428" s="8"/>
      <c r="H428" s="8"/>
      <c r="I428" s="8"/>
      <c r="J428" s="8"/>
    </row>
    <row r="429" spans="3:10" ht="15">
      <c r="C429" s="5"/>
      <c r="D429" s="8"/>
      <c r="E429" s="8"/>
      <c r="F429" s="8"/>
      <c r="G429" s="8"/>
      <c r="H429" s="8"/>
      <c r="I429" s="8"/>
      <c r="J429" s="8"/>
    </row>
    <row r="430" spans="3:10" ht="15">
      <c r="C430" s="5"/>
      <c r="D430" s="8"/>
      <c r="E430" s="8"/>
      <c r="F430" s="8"/>
      <c r="G430" s="8"/>
      <c r="H430" s="8"/>
      <c r="I430" s="8"/>
      <c r="J430" s="8"/>
    </row>
    <row r="431" spans="3:10" ht="15">
      <c r="C431" s="5"/>
      <c r="D431" s="8"/>
      <c r="E431" s="8"/>
      <c r="F431" s="8"/>
      <c r="G431" s="8"/>
      <c r="H431" s="8"/>
      <c r="I431" s="8"/>
      <c r="J431" s="8"/>
    </row>
    <row r="432" spans="3:10" ht="15">
      <c r="C432" s="5"/>
      <c r="D432" s="8"/>
      <c r="E432" s="8"/>
      <c r="F432" s="8"/>
      <c r="G432" s="8"/>
      <c r="H432" s="8"/>
      <c r="I432" s="8"/>
      <c r="J432" s="8"/>
    </row>
    <row r="433" spans="3:10" ht="15">
      <c r="C433" s="5"/>
      <c r="D433" s="8"/>
      <c r="E433" s="8"/>
      <c r="F433" s="8"/>
      <c r="G433" s="8"/>
      <c r="H433" s="8"/>
      <c r="I433" s="8"/>
      <c r="J433" s="8"/>
    </row>
    <row r="434" spans="3:10" ht="15">
      <c r="C434" s="5"/>
      <c r="D434" s="8"/>
      <c r="E434" s="8"/>
      <c r="F434" s="8"/>
      <c r="G434" s="8"/>
      <c r="H434" s="8"/>
      <c r="I434" s="8"/>
      <c r="J434" s="8"/>
    </row>
    <row r="435" spans="3:10" ht="15">
      <c r="C435" s="5"/>
      <c r="D435" s="8"/>
      <c r="E435" s="8"/>
      <c r="F435" s="8"/>
      <c r="G435" s="8"/>
      <c r="H435" s="8"/>
      <c r="I435" s="8"/>
      <c r="J435" s="8"/>
    </row>
    <row r="436" spans="3:10" ht="15">
      <c r="C436" s="5"/>
      <c r="D436" s="8"/>
      <c r="E436" s="8"/>
      <c r="F436" s="8"/>
      <c r="G436" s="8"/>
      <c r="H436" s="8"/>
      <c r="I436" s="8"/>
      <c r="J436" s="8"/>
    </row>
    <row r="437" spans="3:10" ht="15">
      <c r="C437" s="5"/>
      <c r="D437" s="8"/>
      <c r="E437" s="8"/>
      <c r="F437" s="8"/>
      <c r="G437" s="8"/>
      <c r="H437" s="8"/>
      <c r="I437" s="8"/>
      <c r="J437" s="8"/>
    </row>
    <row r="438" spans="3:10" ht="15">
      <c r="C438" s="5"/>
      <c r="D438" s="8"/>
      <c r="E438" s="8"/>
      <c r="F438" s="8"/>
      <c r="G438" s="8"/>
      <c r="H438" s="8"/>
      <c r="I438" s="8"/>
      <c r="J438" s="8"/>
    </row>
    <row r="439" spans="3:10" ht="15">
      <c r="C439" s="5"/>
      <c r="D439" s="8"/>
      <c r="E439" s="8"/>
      <c r="F439" s="8"/>
      <c r="G439" s="8"/>
      <c r="H439" s="8"/>
      <c r="I439" s="8"/>
      <c r="J439" s="8"/>
    </row>
    <row r="440" spans="3:10" ht="15">
      <c r="C440" s="5"/>
      <c r="D440" s="8"/>
      <c r="E440" s="8"/>
      <c r="F440" s="8"/>
      <c r="G440" s="8"/>
      <c r="H440" s="8"/>
      <c r="I440" s="8"/>
      <c r="J440" s="8"/>
    </row>
    <row r="441" spans="3:10" ht="15">
      <c r="C441" s="5"/>
      <c r="D441" s="8"/>
      <c r="E441" s="8"/>
      <c r="F441" s="8"/>
      <c r="G441" s="8"/>
      <c r="H441" s="8"/>
      <c r="I441" s="8"/>
      <c r="J441" s="8"/>
    </row>
    <row r="442" spans="3:10" ht="15">
      <c r="C442" s="5"/>
      <c r="D442" s="8"/>
      <c r="E442" s="8"/>
      <c r="F442" s="8"/>
      <c r="G442" s="8"/>
      <c r="H442" s="8"/>
      <c r="I442" s="8"/>
      <c r="J442" s="8"/>
    </row>
    <row r="443" spans="3:10" ht="15">
      <c r="C443" s="5"/>
      <c r="D443" s="8"/>
      <c r="E443" s="8"/>
      <c r="F443" s="8"/>
      <c r="G443" s="8"/>
      <c r="H443" s="8"/>
      <c r="I443" s="8"/>
      <c r="J443" s="8"/>
    </row>
    <row r="444" spans="3:10" ht="15">
      <c r="C444" s="5"/>
      <c r="D444" s="8"/>
      <c r="E444" s="8"/>
      <c r="F444" s="8"/>
      <c r="G444" s="8"/>
      <c r="H444" s="8"/>
      <c r="I444" s="8"/>
      <c r="J444" s="8"/>
    </row>
    <row r="445" spans="3:10" ht="15">
      <c r="C445" s="5"/>
      <c r="D445" s="8"/>
      <c r="E445" s="8"/>
      <c r="F445" s="8"/>
      <c r="G445" s="8"/>
      <c r="H445" s="8"/>
      <c r="I445" s="8"/>
      <c r="J445" s="8"/>
    </row>
    <row r="446" spans="3:10" ht="15">
      <c r="C446" s="5"/>
      <c r="D446" s="8"/>
      <c r="E446" s="8"/>
      <c r="F446" s="8"/>
      <c r="G446" s="8"/>
      <c r="H446" s="8"/>
      <c r="I446" s="8"/>
      <c r="J446" s="8"/>
    </row>
    <row r="447" spans="3:10" ht="15">
      <c r="C447" s="5"/>
      <c r="D447" s="8"/>
      <c r="E447" s="8"/>
      <c r="F447" s="8"/>
      <c r="G447" s="8"/>
      <c r="H447" s="8"/>
      <c r="I447" s="8"/>
      <c r="J447" s="8"/>
    </row>
    <row r="448" spans="3:10" ht="15">
      <c r="C448" s="5"/>
      <c r="D448" s="8"/>
      <c r="E448" s="8"/>
      <c r="F448" s="8"/>
      <c r="G448" s="8"/>
      <c r="H448" s="8"/>
      <c r="I448" s="8"/>
      <c r="J448" s="8"/>
    </row>
    <row r="449" spans="3:10" ht="15">
      <c r="C449" s="5"/>
      <c r="D449" s="8"/>
      <c r="E449" s="8"/>
      <c r="F449" s="8"/>
      <c r="G449" s="8"/>
      <c r="H449" s="8"/>
      <c r="I449" s="8"/>
      <c r="J449" s="8"/>
    </row>
    <row r="450" spans="3:10" ht="15">
      <c r="C450" s="5"/>
      <c r="D450" s="8"/>
      <c r="E450" s="8"/>
      <c r="F450" s="8"/>
      <c r="G450" s="8"/>
      <c r="H450" s="8"/>
      <c r="I450" s="8"/>
      <c r="J450" s="8"/>
    </row>
    <row r="451" spans="3:10" ht="15">
      <c r="C451" s="5"/>
      <c r="D451" s="8"/>
      <c r="E451" s="8"/>
      <c r="F451" s="8"/>
      <c r="G451" s="8"/>
      <c r="H451" s="8"/>
      <c r="I451" s="8"/>
      <c r="J451" s="8"/>
    </row>
    <row r="452" spans="3:10" ht="15">
      <c r="C452" s="5"/>
      <c r="D452" s="8"/>
      <c r="E452" s="8"/>
      <c r="F452" s="8"/>
      <c r="G452" s="8"/>
      <c r="H452" s="8"/>
      <c r="I452" s="8"/>
      <c r="J452" s="8"/>
    </row>
    <row r="453" spans="3:10" ht="15">
      <c r="C453" s="5"/>
      <c r="D453" s="8"/>
      <c r="E453" s="8"/>
      <c r="F453" s="8"/>
      <c r="G453" s="8"/>
      <c r="H453" s="8"/>
      <c r="I453" s="8"/>
      <c r="J453" s="8"/>
    </row>
    <row r="454" spans="3:10" ht="15">
      <c r="C454" s="5"/>
      <c r="D454" s="8"/>
      <c r="E454" s="8"/>
      <c r="F454" s="8"/>
      <c r="G454" s="8"/>
      <c r="H454" s="8"/>
      <c r="I454" s="8"/>
      <c r="J454" s="8"/>
    </row>
    <row r="455" spans="3:10" ht="15">
      <c r="C455" s="5"/>
      <c r="D455" s="8"/>
      <c r="E455" s="8"/>
      <c r="F455" s="8"/>
      <c r="G455" s="8"/>
      <c r="H455" s="8"/>
      <c r="I455" s="8"/>
      <c r="J455" s="8"/>
    </row>
    <row r="456" spans="3:10" ht="15">
      <c r="C456" s="5"/>
      <c r="D456" s="8"/>
      <c r="E456" s="8"/>
      <c r="F456" s="8"/>
      <c r="G456" s="8"/>
      <c r="H456" s="8"/>
      <c r="I456" s="8"/>
      <c r="J456" s="8"/>
    </row>
    <row r="457" spans="3:10" ht="15">
      <c r="C457" s="5"/>
      <c r="D457" s="8"/>
      <c r="E457" s="8"/>
      <c r="F457" s="8"/>
      <c r="G457" s="8"/>
      <c r="H457" s="8"/>
      <c r="I457" s="8"/>
      <c r="J457" s="8"/>
    </row>
    <row r="458" spans="3:10" ht="15">
      <c r="C458" s="5"/>
      <c r="D458" s="8"/>
      <c r="E458" s="8"/>
      <c r="F458" s="8"/>
      <c r="G458" s="8"/>
      <c r="H458" s="8"/>
      <c r="I458" s="8"/>
      <c r="J458" s="8"/>
    </row>
    <row r="459" spans="3:10" ht="15">
      <c r="C459" s="5"/>
      <c r="D459" s="8"/>
      <c r="E459" s="8"/>
      <c r="F459" s="8"/>
      <c r="G459" s="8"/>
      <c r="H459" s="8"/>
      <c r="I459" s="8"/>
      <c r="J459" s="8"/>
    </row>
    <row r="460" spans="3:10" ht="15">
      <c r="C460" s="5"/>
      <c r="D460" s="8"/>
      <c r="E460" s="8"/>
      <c r="F460" s="8"/>
      <c r="G460" s="8"/>
      <c r="H460" s="8"/>
      <c r="I460" s="8"/>
      <c r="J460" s="8"/>
    </row>
    <row r="461" spans="3:10" ht="15">
      <c r="C461" s="5"/>
      <c r="D461" s="8"/>
      <c r="E461" s="8"/>
      <c r="F461" s="8"/>
      <c r="G461" s="8"/>
      <c r="H461" s="8"/>
      <c r="I461" s="8"/>
      <c r="J461" s="8"/>
    </row>
    <row r="462" spans="3:10" ht="12.75">
      <c r="C462" s="25"/>
      <c r="D462" s="26"/>
      <c r="E462" s="26"/>
      <c r="F462" s="26"/>
      <c r="G462" s="26"/>
      <c r="H462" s="26"/>
      <c r="I462" s="26"/>
      <c r="J462" s="26"/>
    </row>
    <row r="463" spans="3:10" ht="12.75">
      <c r="C463" s="25"/>
      <c r="D463" s="26"/>
      <c r="E463" s="26"/>
      <c r="F463" s="26"/>
      <c r="G463" s="26"/>
      <c r="H463" s="26"/>
      <c r="I463" s="26"/>
      <c r="J463" s="26"/>
    </row>
    <row r="464" spans="3:10" ht="12.75">
      <c r="C464" s="25"/>
      <c r="D464" s="26"/>
      <c r="E464" s="26"/>
      <c r="F464" s="26"/>
      <c r="G464" s="26"/>
      <c r="H464" s="26"/>
      <c r="I464" s="26"/>
      <c r="J464" s="26"/>
    </row>
    <row r="465" spans="3:10" ht="12.75">
      <c r="C465" s="25"/>
      <c r="D465" s="26"/>
      <c r="E465" s="26"/>
      <c r="F465" s="26"/>
      <c r="G465" s="26"/>
      <c r="H465" s="26"/>
      <c r="I465" s="26"/>
      <c r="J465" s="26"/>
    </row>
    <row r="466" spans="3:10" ht="12.75">
      <c r="C466" s="25"/>
      <c r="D466" s="26"/>
      <c r="E466" s="26"/>
      <c r="F466" s="26"/>
      <c r="G466" s="26"/>
      <c r="H466" s="26"/>
      <c r="I466" s="26"/>
      <c r="J466" s="26"/>
    </row>
    <row r="467" spans="3:10" ht="12.75">
      <c r="C467" s="25"/>
      <c r="D467" s="26"/>
      <c r="E467" s="26"/>
      <c r="F467" s="26"/>
      <c r="G467" s="26"/>
      <c r="H467" s="26"/>
      <c r="I467" s="26"/>
      <c r="J467" s="26"/>
    </row>
    <row r="468" spans="3:10" ht="12.75">
      <c r="C468" s="25"/>
      <c r="D468" s="26"/>
      <c r="E468" s="26"/>
      <c r="F468" s="26"/>
      <c r="G468" s="26"/>
      <c r="H468" s="26"/>
      <c r="I468" s="26"/>
      <c r="J468" s="26"/>
    </row>
    <row r="469" spans="3:10" ht="12.75">
      <c r="C469" s="25"/>
      <c r="D469" s="26"/>
      <c r="E469" s="26"/>
      <c r="F469" s="26"/>
      <c r="G469" s="26"/>
      <c r="H469" s="26"/>
      <c r="I469" s="26"/>
      <c r="J469" s="26"/>
    </row>
    <row r="470" spans="3:10" ht="12.75">
      <c r="C470" s="25"/>
      <c r="D470" s="26"/>
      <c r="E470" s="26"/>
      <c r="F470" s="26"/>
      <c r="G470" s="26"/>
      <c r="H470" s="26"/>
      <c r="I470" s="26"/>
      <c r="J470" s="26"/>
    </row>
    <row r="471" spans="3:10" ht="12.75">
      <c r="C471" s="25"/>
      <c r="D471" s="26"/>
      <c r="E471" s="26"/>
      <c r="F471" s="26"/>
      <c r="G471" s="26"/>
      <c r="H471" s="26"/>
      <c r="I471" s="26"/>
      <c r="J471" s="26"/>
    </row>
    <row r="472" spans="3:10" ht="12.75">
      <c r="C472" s="25"/>
      <c r="D472" s="26"/>
      <c r="E472" s="26"/>
      <c r="F472" s="26"/>
      <c r="G472" s="26"/>
      <c r="H472" s="26"/>
      <c r="I472" s="26"/>
      <c r="J472" s="26"/>
    </row>
    <row r="473" spans="3:10" ht="12.75">
      <c r="C473" s="25"/>
      <c r="D473" s="26"/>
      <c r="E473" s="26"/>
      <c r="F473" s="26"/>
      <c r="G473" s="26"/>
      <c r="H473" s="26"/>
      <c r="I473" s="26"/>
      <c r="J473" s="26"/>
    </row>
    <row r="474" spans="3:10" ht="12.75">
      <c r="C474" s="25"/>
      <c r="D474" s="26"/>
      <c r="E474" s="26"/>
      <c r="F474" s="26"/>
      <c r="G474" s="26"/>
      <c r="H474" s="26"/>
      <c r="I474" s="26"/>
      <c r="J474" s="26"/>
    </row>
    <row r="475" spans="3:10" ht="12.75">
      <c r="C475" s="25"/>
      <c r="D475" s="26"/>
      <c r="E475" s="26"/>
      <c r="F475" s="26"/>
      <c r="G475" s="26"/>
      <c r="H475" s="26"/>
      <c r="I475" s="26"/>
      <c r="J475" s="26"/>
    </row>
    <row r="476" spans="3:10" ht="12.75">
      <c r="C476" s="25"/>
      <c r="D476" s="26"/>
      <c r="E476" s="26"/>
      <c r="F476" s="26"/>
      <c r="G476" s="26"/>
      <c r="H476" s="26"/>
      <c r="I476" s="26"/>
      <c r="J476" s="26"/>
    </row>
    <row r="477" spans="3:10" ht="12.75">
      <c r="C477" s="25"/>
      <c r="D477" s="26"/>
      <c r="E477" s="26"/>
      <c r="F477" s="26"/>
      <c r="G477" s="26"/>
      <c r="H477" s="26"/>
      <c r="I477" s="26"/>
      <c r="J477" s="26"/>
    </row>
    <row r="478" spans="3:10" ht="12.75">
      <c r="C478" s="25"/>
      <c r="D478" s="26"/>
      <c r="E478" s="26"/>
      <c r="F478" s="26"/>
      <c r="G478" s="26"/>
      <c r="H478" s="26"/>
      <c r="I478" s="26"/>
      <c r="J478" s="26"/>
    </row>
    <row r="479" spans="3:10" ht="12.75">
      <c r="C479" s="25"/>
      <c r="D479" s="26"/>
      <c r="E479" s="26"/>
      <c r="F479" s="26"/>
      <c r="G479" s="26"/>
      <c r="H479" s="26"/>
      <c r="I479" s="26"/>
      <c r="J479" s="26"/>
    </row>
    <row r="480" spans="3:10" ht="12.75">
      <c r="C480" s="25"/>
      <c r="D480" s="26"/>
      <c r="E480" s="26"/>
      <c r="F480" s="26"/>
      <c r="G480" s="26"/>
      <c r="H480" s="26"/>
      <c r="I480" s="26"/>
      <c r="J480" s="26"/>
    </row>
    <row r="481" spans="3:10" ht="12.75">
      <c r="C481" s="25"/>
      <c r="D481" s="26"/>
      <c r="E481" s="26"/>
      <c r="F481" s="26"/>
      <c r="G481" s="26"/>
      <c r="H481" s="26"/>
      <c r="I481" s="26"/>
      <c r="J481" s="26"/>
    </row>
    <row r="482" spans="3:10" ht="12.75">
      <c r="C482" s="25"/>
      <c r="D482" s="26"/>
      <c r="E482" s="26"/>
      <c r="F482" s="26"/>
      <c r="G482" s="26"/>
      <c r="H482" s="26"/>
      <c r="I482" s="26"/>
      <c r="J482" s="26"/>
    </row>
    <row r="483" spans="3:10" ht="12.75">
      <c r="C483" s="25"/>
      <c r="D483" s="26"/>
      <c r="E483" s="26"/>
      <c r="F483" s="26"/>
      <c r="G483" s="26"/>
      <c r="H483" s="26"/>
      <c r="I483" s="26"/>
      <c r="J483" s="26"/>
    </row>
    <row r="484" spans="3:10" ht="12.75">
      <c r="C484" s="25"/>
      <c r="D484" s="26"/>
      <c r="E484" s="26"/>
      <c r="F484" s="26"/>
      <c r="G484" s="26"/>
      <c r="H484" s="26"/>
      <c r="I484" s="26"/>
      <c r="J484" s="26"/>
    </row>
    <row r="485" spans="3:10" ht="12.75">
      <c r="C485" s="25"/>
      <c r="D485" s="26"/>
      <c r="E485" s="26"/>
      <c r="F485" s="26"/>
      <c r="G485" s="26"/>
      <c r="H485" s="26"/>
      <c r="I485" s="26"/>
      <c r="J485" s="26"/>
    </row>
    <row r="486" spans="3:10" ht="12.75">
      <c r="C486" s="25"/>
      <c r="D486" s="26"/>
      <c r="E486" s="26"/>
      <c r="F486" s="26"/>
      <c r="G486" s="26"/>
      <c r="H486" s="26"/>
      <c r="I486" s="26"/>
      <c r="J486" s="26"/>
    </row>
    <row r="487" spans="3:10" ht="12.75">
      <c r="C487" s="25"/>
      <c r="D487" s="26"/>
      <c r="E487" s="26"/>
      <c r="F487" s="26"/>
      <c r="G487" s="26"/>
      <c r="H487" s="26"/>
      <c r="I487" s="26"/>
      <c r="J487" s="26"/>
    </row>
    <row r="488" spans="3:10" ht="12.75">
      <c r="C488" s="25"/>
      <c r="D488" s="26"/>
      <c r="E488" s="26"/>
      <c r="F488" s="26"/>
      <c r="G488" s="26"/>
      <c r="H488" s="26"/>
      <c r="I488" s="26"/>
      <c r="J488" s="26"/>
    </row>
    <row r="489" spans="3:10" ht="12.75">
      <c r="C489" s="25"/>
      <c r="D489" s="26"/>
      <c r="E489" s="26"/>
      <c r="F489" s="26"/>
      <c r="G489" s="26"/>
      <c r="H489" s="26"/>
      <c r="I489" s="26"/>
      <c r="J489" s="26"/>
    </row>
    <row r="490" spans="3:10" ht="12.75">
      <c r="C490" s="25"/>
      <c r="D490" s="26"/>
      <c r="E490" s="26"/>
      <c r="F490" s="26"/>
      <c r="G490" s="26"/>
      <c r="H490" s="26"/>
      <c r="I490" s="26"/>
      <c r="J490" s="26"/>
    </row>
    <row r="491" spans="3:10" ht="12.75">
      <c r="C491" s="25"/>
      <c r="D491" s="26"/>
      <c r="E491" s="26"/>
      <c r="F491" s="26"/>
      <c r="G491" s="26"/>
      <c r="H491" s="26"/>
      <c r="I491" s="26"/>
      <c r="J491" s="26"/>
    </row>
    <row r="492" spans="3:10" ht="12.75">
      <c r="C492" s="25"/>
      <c r="D492" s="26"/>
      <c r="E492" s="26"/>
      <c r="F492" s="26"/>
      <c r="G492" s="26"/>
      <c r="H492" s="26"/>
      <c r="I492" s="26"/>
      <c r="J492" s="26"/>
    </row>
    <row r="493" spans="3:10" ht="12.75">
      <c r="C493" s="25"/>
      <c r="D493" s="26"/>
      <c r="E493" s="26"/>
      <c r="F493" s="26"/>
      <c r="G493" s="26"/>
      <c r="H493" s="26"/>
      <c r="I493" s="26"/>
      <c r="J493" s="26"/>
    </row>
    <row r="494" spans="3:10" ht="12.75">
      <c r="C494" s="25"/>
      <c r="D494" s="26"/>
      <c r="E494" s="26"/>
      <c r="F494" s="26"/>
      <c r="G494" s="26"/>
      <c r="H494" s="26"/>
      <c r="I494" s="26"/>
      <c r="J494" s="26"/>
    </row>
    <row r="495" spans="3:10" ht="12.75">
      <c r="C495" s="25"/>
      <c r="D495" s="26"/>
      <c r="E495" s="26"/>
      <c r="F495" s="26"/>
      <c r="G495" s="26"/>
      <c r="H495" s="26"/>
      <c r="I495" s="26"/>
      <c r="J495" s="26"/>
    </row>
    <row r="496" spans="3:10" ht="12.75">
      <c r="C496" s="25"/>
      <c r="D496" s="26"/>
      <c r="E496" s="26"/>
      <c r="F496" s="26"/>
      <c r="G496" s="26"/>
      <c r="H496" s="26"/>
      <c r="I496" s="26"/>
      <c r="J496" s="26"/>
    </row>
    <row r="497" spans="3:10" ht="12.75">
      <c r="C497" s="25"/>
      <c r="D497" s="26"/>
      <c r="E497" s="26"/>
      <c r="F497" s="26"/>
      <c r="G497" s="26"/>
      <c r="H497" s="26"/>
      <c r="I497" s="26"/>
      <c r="J497" s="26"/>
    </row>
    <row r="498" spans="3:10" ht="12.75">
      <c r="C498" s="25"/>
      <c r="D498" s="26"/>
      <c r="E498" s="26"/>
      <c r="F498" s="26"/>
      <c r="G498" s="26"/>
      <c r="H498" s="26"/>
      <c r="I498" s="26"/>
      <c r="J498" s="26"/>
    </row>
    <row r="499" spans="3:10" ht="12.75">
      <c r="C499" s="25"/>
      <c r="D499" s="26"/>
      <c r="E499" s="26"/>
      <c r="F499" s="26"/>
      <c r="G499" s="26"/>
      <c r="H499" s="26"/>
      <c r="I499" s="26"/>
      <c r="J499" s="26"/>
    </row>
    <row r="500" spans="3:10" ht="12.75">
      <c r="C500" s="25"/>
      <c r="D500" s="26"/>
      <c r="E500" s="26"/>
      <c r="F500" s="26"/>
      <c r="G500" s="26"/>
      <c r="H500" s="26"/>
      <c r="I500" s="26"/>
      <c r="J500" s="26"/>
    </row>
    <row r="501" spans="3:10" ht="12.75">
      <c r="C501" s="25"/>
      <c r="D501" s="26"/>
      <c r="E501" s="26"/>
      <c r="F501" s="26"/>
      <c r="G501" s="26"/>
      <c r="H501" s="26"/>
      <c r="I501" s="26"/>
      <c r="J501" s="26"/>
    </row>
    <row r="502" spans="3:10" ht="12.75">
      <c r="C502" s="25"/>
      <c r="D502" s="26"/>
      <c r="E502" s="26"/>
      <c r="F502" s="26"/>
      <c r="G502" s="26"/>
      <c r="H502" s="26"/>
      <c r="I502" s="26"/>
      <c r="J502" s="26"/>
    </row>
    <row r="503" spans="3:10" ht="12.75">
      <c r="C503" s="25"/>
      <c r="D503" s="26"/>
      <c r="E503" s="26"/>
      <c r="F503" s="26"/>
      <c r="G503" s="26"/>
      <c r="H503" s="26"/>
      <c r="I503" s="26"/>
      <c r="J503" s="26"/>
    </row>
    <row r="504" spans="3:10" ht="12.75">
      <c r="C504" s="25"/>
      <c r="D504" s="26"/>
      <c r="E504" s="26"/>
      <c r="F504" s="26"/>
      <c r="G504" s="26"/>
      <c r="H504" s="26"/>
      <c r="I504" s="26"/>
      <c r="J504" s="26"/>
    </row>
    <row r="505" spans="3:10" ht="12.75">
      <c r="C505" s="25"/>
      <c r="D505" s="26"/>
      <c r="E505" s="26"/>
      <c r="F505" s="26"/>
      <c r="G505" s="26"/>
      <c r="H505" s="26"/>
      <c r="I505" s="26"/>
      <c r="J505" s="26"/>
    </row>
    <row r="506" spans="3:10" ht="12.75">
      <c r="C506" s="25"/>
      <c r="D506" s="26"/>
      <c r="E506" s="26"/>
      <c r="F506" s="26"/>
      <c r="G506" s="26"/>
      <c r="H506" s="26"/>
      <c r="I506" s="26"/>
      <c r="J506" s="26"/>
    </row>
    <row r="507" spans="3:10" ht="12.75">
      <c r="C507" s="25"/>
      <c r="D507" s="26"/>
      <c r="E507" s="26"/>
      <c r="F507" s="26"/>
      <c r="G507" s="26"/>
      <c r="H507" s="26"/>
      <c r="I507" s="26"/>
      <c r="J507" s="26"/>
    </row>
    <row r="508" spans="3:10" ht="12.75">
      <c r="C508" s="25"/>
      <c r="D508" s="26"/>
      <c r="E508" s="26"/>
      <c r="F508" s="26"/>
      <c r="G508" s="26"/>
      <c r="H508" s="26"/>
      <c r="I508" s="26"/>
      <c r="J508" s="26"/>
    </row>
  </sheetData>
  <sheetProtection/>
  <mergeCells count="2">
    <mergeCell ref="F1:K1"/>
    <mergeCell ref="A1:B65536"/>
  </mergeCells>
  <conditionalFormatting sqref="E16:E375 F160:I375">
    <cfRule type="expression" priority="1" dxfId="1" stopIfTrue="1">
      <formula>NOT(Loan_Not_Paid)</formula>
    </cfRule>
    <cfRule type="expression" priority="2" dxfId="4" stopIfTrue="1">
      <formula>IF(ROW(E16)=Last_Row,TRUE,FALSE)</formula>
    </cfRule>
  </conditionalFormatting>
  <conditionalFormatting sqref="D16:D375">
    <cfRule type="expression" priority="3" dxfId="1" stopIfTrue="1">
      <formula>NOT(Loan_Not_Paid)</formula>
    </cfRule>
    <cfRule type="expression" priority="4" dxfId="2" stopIfTrue="1">
      <formula>IF(ROW(D16)=Last_Row,TRUE,FALSE)</formula>
    </cfRule>
  </conditionalFormatting>
  <conditionalFormatting sqref="J160:J375">
    <cfRule type="expression" priority="5" dxfId="1" stopIfTrue="1">
      <formula>NOT(Loan_Not_Paid)</formula>
    </cfRule>
    <cfRule type="expression" priority="6" dxfId="0" stopIfTrue="1">
      <formula>IF(ROW(J160)=Last_Row,TRUE,FALSE)</formula>
    </cfRule>
  </conditionalFormatting>
  <hyperlinks>
    <hyperlink ref="J8" r:id="rId1" display="www.LosPrestamosPersonales.com.mx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2004-11-02T21:17:45Z</cp:lastPrinted>
  <dcterms:created xsi:type="dcterms:W3CDTF">2012-09-27T20:40:56Z</dcterms:created>
  <dcterms:modified xsi:type="dcterms:W3CDTF">2012-09-27T20:52:00Z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TC062062873082</vt:lpwstr>
  </property>
</Properties>
</file>